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1"/>
  </bookViews>
  <sheets>
    <sheet name="отчет доход" sheetId="1" r:id="rId1"/>
    <sheet name="отчет ппоток" sheetId="2" r:id="rId2"/>
    <sheet name="отчет капитал" sheetId="3" r:id="rId3"/>
    <sheet name="отчет фин.съст" sheetId="4" r:id="rId4"/>
  </sheets>
  <definedNames>
    <definedName name="AS2DocOpenMode" hidden="1">"AS2DocumentEdit"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'отчет капитал'!$H:$M</definedName>
    <definedName name="Z_0C92A18C_82C1_43C8_B8D2_6F7E21DEB0D9_.wvu.Cols" localSheetId="1" hidden="1">'отчет ппоток'!$F:$IV</definedName>
    <definedName name="Z_0C92A18C_82C1_43C8_B8D2_6F7E21DEB0D9_.wvu.Cols" localSheetId="3" hidden="1">'отчет фин.съст'!$I:$N</definedName>
    <definedName name="Z_0C92A18C_82C1_43C8_B8D2_6F7E21DEB0D9_.wvu.Rows" localSheetId="1" hidden="1">'отчет ппоток'!$56:$65536</definedName>
    <definedName name="Z_2BD2C2C3_AF9C_11D6_9CEF_00D009775214_.wvu.Cols" localSheetId="2" hidden="1">'отчет капитал'!$H:$M</definedName>
    <definedName name="Z_2BD2C2C3_AF9C_11D6_9CEF_00D009775214_.wvu.Cols" localSheetId="1" hidden="1">'отчет ппоток'!$F:$IV</definedName>
    <definedName name="Z_2BD2C2C3_AF9C_11D6_9CEF_00D009775214_.wvu.Cols" localSheetId="3" hidden="1">'отчет фин.съст'!$I:$N</definedName>
    <definedName name="Z_2BD2C2C3_AF9C_11D6_9CEF_00D009775214_.wvu.PrintArea" localSheetId="1" hidden="1">'отчет ппоток'!$A$1:$E$26</definedName>
    <definedName name="Z_2BD2C2C3_AF9C_11D6_9CEF_00D009775214_.wvu.Rows" localSheetId="1" hidden="1">'отчет ппоток'!$51:$65536</definedName>
    <definedName name="Z_3DF3D3DF_0C20_498D_AC7F_CE0D39724717_.wvu.Cols" localSheetId="2" hidden="1">'отчет капитал'!$H:$M</definedName>
    <definedName name="Z_3DF3D3DF_0C20_498D_AC7F_CE0D39724717_.wvu.Cols" localSheetId="1" hidden="1">'отчет ппоток'!$F:$IV</definedName>
    <definedName name="Z_3DF3D3DF_0C20_498D_AC7F_CE0D39724717_.wvu.Cols" localSheetId="3" hidden="1">'отчет фин.съст'!$I:$N</definedName>
    <definedName name="Z_3DF3D3DF_0C20_498D_AC7F_CE0D39724717_.wvu.Rows" localSheetId="1" hidden="1">'отчет ппоток'!$56:$65536,'отчет ппоток'!$40:$40</definedName>
    <definedName name="Z_92AC9888_5B7E_11D6_9CEE_00D009757B57_.wvu.Cols" localSheetId="1" hidden="1">'отчет ппоток'!$G:$J</definedName>
    <definedName name="Z_9656BBF7_C4A3_41EC_B0C6_A21B380E3C2F_.wvu.Cols" localSheetId="2" hidden="1">'отчет капитал'!$H:$M</definedName>
    <definedName name="Z_9656BBF7_C4A3_41EC_B0C6_A21B380E3C2F_.wvu.Cols" localSheetId="1" hidden="1">'отчет ппоток'!$G:$J</definedName>
    <definedName name="Z_9656BBF7_C4A3_41EC_B0C6_A21B380E3C2F_.wvu.Cols" localSheetId="3" hidden="1">'отчет фин.съст'!$I:$N</definedName>
    <definedName name="Z_9656BBF7_C4A3_41EC_B0C6_A21B380E3C2F_.wvu.PrintArea" localSheetId="2" hidden="1">'отчет капитал'!$A$1:$T$49</definedName>
    <definedName name="Z_9656BBF7_C4A3_41EC_B0C6_A21B380E3C2F_.wvu.PrintArea" localSheetId="3" hidden="1">'отчет фин.съст'!#REF!</definedName>
    <definedName name="Z_9656BBF7_C4A3_41EC_B0C6_A21B380E3C2F_.wvu.Rows" localSheetId="1" hidden="1">'отчет ппоток'!$56:$65536,'отчет ппоток'!$40:$40</definedName>
    <definedName name="_xlnm.Print_Area" localSheetId="1">'отчет ппоток'!$A$1:$C$79</definedName>
    <definedName name="_xlnm.Print_Titles" localSheetId="0">'отчет доход'!$1:$2</definedName>
  </definedNames>
  <calcPr fullCalcOnLoad="1"/>
</workbook>
</file>

<file path=xl/sharedStrings.xml><?xml version="1.0" encoding="utf-8"?>
<sst xmlns="http://schemas.openxmlformats.org/spreadsheetml/2006/main" count="190" uniqueCount="144">
  <si>
    <t>Приложение</t>
  </si>
  <si>
    <t>Разходи за външни услуги</t>
  </si>
  <si>
    <t>Разходи за амортизации</t>
  </si>
  <si>
    <t>Други разходи</t>
  </si>
  <si>
    <t>Съставител / длъжност</t>
  </si>
  <si>
    <t>АКТИВ</t>
  </si>
  <si>
    <t>Общи резерви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</si>
  <si>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</si>
  <si>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</si>
  <si>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</si>
  <si>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Премии от емисия хил.лв.</t>
  </si>
  <si>
    <t>Treasury shares</t>
  </si>
  <si>
    <t>Net unrealised gains/ (losses)</t>
  </si>
  <si>
    <t>Foreign currency translation</t>
  </si>
  <si>
    <t>Резерв от преводи хил.лв.</t>
  </si>
  <si>
    <t>хил.лв.</t>
  </si>
  <si>
    <t>Салдо на 1 януари 2002 (коригирано)</t>
  </si>
  <si>
    <t>Съставител:</t>
  </si>
  <si>
    <t>Разходи за персонала</t>
  </si>
  <si>
    <t>Материални запаси</t>
  </si>
  <si>
    <t>Основен капитал</t>
  </si>
  <si>
    <t>Други резерви</t>
  </si>
  <si>
    <t>Общо собствен капитал</t>
  </si>
  <si>
    <t>Резерви</t>
  </si>
  <si>
    <t xml:space="preserve">Промени в началните салда, поради промяна в счетоводната политика </t>
  </si>
  <si>
    <t>Резерв от последващи оценки</t>
  </si>
  <si>
    <t>Парични средства</t>
  </si>
  <si>
    <t>Натрупани печалби/ загуби</t>
  </si>
  <si>
    <t xml:space="preserve"> </t>
  </si>
  <si>
    <t>Изпълнителен директор:</t>
  </si>
  <si>
    <t>Търговски и други задължения</t>
  </si>
  <si>
    <t>Парични потоци свързани с депозити</t>
  </si>
  <si>
    <t xml:space="preserve">    /Ангелина Василева /</t>
  </si>
  <si>
    <t>Финансови разходи (нето)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</si>
  <si>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</si>
  <si>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</si>
  <si>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 xml:space="preserve">Баланс на 31 декември 2004 </t>
  </si>
  <si>
    <t>Преизчислен остатък</t>
  </si>
  <si>
    <t>Промени в собствения капитал за 2005 г.</t>
  </si>
  <si>
    <t>Загуба от преоценка на имоти</t>
  </si>
  <si>
    <t>Инвестиции, налични за продажба</t>
  </si>
  <si>
    <t>Положителни (отрицателни) разлики, отнесени към капитал</t>
  </si>
  <si>
    <t>Прехвърлени към печалба или загуба при продажба</t>
  </si>
  <si>
    <t>Печалби/загуби, отнесени към собствен капитал</t>
  </si>
  <si>
    <t>Прехвърлени към печалба или загуба за периода</t>
  </si>
  <si>
    <t>Данък върху позиции, отнесени директно към или прехвърлени от собствен капитал</t>
  </si>
  <si>
    <t>Нетен доход, признат директно в собствен капитал</t>
  </si>
  <si>
    <t>Печалба за периода</t>
  </si>
  <si>
    <t>Обща сума на признати приходи и разходи за периода</t>
  </si>
  <si>
    <t>Дивиденти</t>
  </si>
  <si>
    <t>BGN</t>
  </si>
  <si>
    <t>Дарения</t>
  </si>
  <si>
    <t>Задължения към персонала</t>
  </si>
  <si>
    <t>"БЪЛГАРСКА ЗАХАР" АД</t>
  </si>
  <si>
    <t>"БЪЛГАРСКА ЗАХАР " АД</t>
  </si>
  <si>
    <t>Изп. Директор:.............................</t>
  </si>
  <si>
    <t xml:space="preserve">                                            /И. Георгиев /</t>
  </si>
  <si>
    <t xml:space="preserve">                                            /И. Георгиев/</t>
  </si>
  <si>
    <t xml:space="preserve">                                            /И. Георгиев  /</t>
  </si>
  <si>
    <t>Имоти,машини ,съоръжения и оборудване</t>
  </si>
  <si>
    <t>Финансови активи</t>
  </si>
  <si>
    <t>ОБЩО ЗА РАЗДЕЛ"А.НЕТЕКУЩИ АКТИВИ"</t>
  </si>
  <si>
    <t xml:space="preserve">  А.НЕТЕКУЩИ АКТИВИ</t>
  </si>
  <si>
    <t>Търговски и други  вземания</t>
  </si>
  <si>
    <t>ОБЩО ЗА РАЗДЕЛ"Б. ТЕКУЩИ АКТИВИ".</t>
  </si>
  <si>
    <t>ОБЩО АКТИВИ:</t>
  </si>
  <si>
    <t>СОБСТВЕН КАПИТАЛ И ПАСИВИ</t>
  </si>
  <si>
    <t>А. СОБСТВЕН КАПИТАЛ</t>
  </si>
  <si>
    <t>Натрупана печалба/загуба/</t>
  </si>
  <si>
    <t>Резултат за текущия период</t>
  </si>
  <si>
    <t>ОБЩО ЗА РАЗДЕЛ"А.СОБСТВЕН КАПИТАЛ".</t>
  </si>
  <si>
    <t>Б.НЕТЕКУЩИ ПАСИВИ</t>
  </si>
  <si>
    <t>В.ТЕКУЩИ ПАСИВИ</t>
  </si>
  <si>
    <t>Дължими текущи данъци</t>
  </si>
  <si>
    <t>ОБЩО ЗА РАЗДЕЛ"В. ТЕКУЩИ ПАСИВИ".</t>
  </si>
  <si>
    <t>ОБЩО  ПАСИВИ".</t>
  </si>
  <si>
    <t>ОБЩО  СОБСТВЕН КАПИТАЛ И ПАСИВИ".</t>
  </si>
  <si>
    <t>ОТЧЕТ ЗА ФИНАНСОВОТО СЪСТОЯНИЕ</t>
  </si>
  <si>
    <t>ХИЛ ЛВ.</t>
  </si>
  <si>
    <t>Приходи от продажби</t>
  </si>
  <si>
    <t>Други приходи</t>
  </si>
  <si>
    <t xml:space="preserve">Разходи за суровини, материали </t>
  </si>
  <si>
    <t>Балансова стойност на продадени активи</t>
  </si>
  <si>
    <t>Всичко оперативни приходи:</t>
  </si>
  <si>
    <t>Увеличение/намаление/ на запасите от продукция и незав</t>
  </si>
  <si>
    <t>Капитализирани разходи</t>
  </si>
  <si>
    <t>Всичко оперативни разходи:</t>
  </si>
  <si>
    <t>Печалба/загуба/ от оперативна дейност</t>
  </si>
  <si>
    <t>Финансови приходи/разходи/</t>
  </si>
  <si>
    <t>Приходи/разходи/от асоциирани дружества</t>
  </si>
  <si>
    <t>Печалба/загуба/преди облагане с данъци</t>
  </si>
  <si>
    <t>Нетна печалба/загуба/ за периода</t>
  </si>
  <si>
    <t>Други всеобхватни доходи</t>
  </si>
  <si>
    <t>Преоценка на имоти,машини и оборудване</t>
  </si>
  <si>
    <t>Общо други всеобхватни доходи</t>
  </si>
  <si>
    <t>Всеобхватен доход, общо:</t>
  </si>
  <si>
    <r>
      <t>Н</t>
    </r>
    <r>
      <rPr>
        <b/>
        <sz val="10"/>
        <rFont val="Times New Roman"/>
        <family val="1"/>
      </rPr>
      <t>АИМЕНОВАНИЕ НА ПЕРАТА</t>
    </r>
  </si>
  <si>
    <t>Разходи за данък печалба</t>
  </si>
  <si>
    <t>Възстановени /платени/данъци/без данък върху печалбата/</t>
  </si>
  <si>
    <t>Платени данъци върху печалбата</t>
  </si>
  <si>
    <t>Получени лихви</t>
  </si>
  <si>
    <t>Платени банкови такси</t>
  </si>
  <si>
    <t>Платени и лихви върху краткосрочни заеми за оборотни средства</t>
  </si>
  <si>
    <t>Постъпления/плащания/ от промени във валутните курсове</t>
  </si>
  <si>
    <t>Постъпления /плащания/свързани със застраховки</t>
  </si>
  <si>
    <t>Други постъпления/плащания/ от оперативна дейност</t>
  </si>
  <si>
    <t xml:space="preserve"> А.Паричен поток от оперативна дейност</t>
  </si>
  <si>
    <t>Нетен паричен поток от оперативна дейност/А/:</t>
  </si>
  <si>
    <t xml:space="preserve">  Б.Паричен поток от инвестиционна дейност</t>
  </si>
  <si>
    <t>Покупка наимоти,съоръженияи оборудване</t>
  </si>
  <si>
    <t>Постъпления от продажба на оборудване</t>
  </si>
  <si>
    <t>Предоставени заеми</t>
  </si>
  <si>
    <t>Възстановени/платени / предоставени заеми</t>
  </si>
  <si>
    <t>Получени лихви по предоставени заеми</t>
  </si>
  <si>
    <t>Покупка на инвестиции</t>
  </si>
  <si>
    <t>Постъпления от продажба на инвестиции</t>
  </si>
  <si>
    <t>Други парични потоци от инвестиционна дейност</t>
  </si>
  <si>
    <t>Нетен паричен поток от инвестиционна дейност/Б/:</t>
  </si>
  <si>
    <t>В.Парични потоци от финансова дейност</t>
  </si>
  <si>
    <t>Постъпления от заеми</t>
  </si>
  <si>
    <t>Платени заеми</t>
  </si>
  <si>
    <t>Други постъпления/плащания/ от финансова дейност</t>
  </si>
  <si>
    <t>Нетен паричен поток от финансова  дейност/В/:</t>
  </si>
  <si>
    <t>Г. Изменения на паричните средства през периода/А+Б+В/</t>
  </si>
  <si>
    <t>Д.Парични средства в началото на периода</t>
  </si>
  <si>
    <t>Е.Парични средства в края на периода</t>
  </si>
  <si>
    <t>ОТЧЕТ ЗА ПАРИЧНИТЕ ПОТОЦИ  ПО ПРЕКИЯ МЕТОД</t>
  </si>
  <si>
    <t>Промени в началните салда поради:</t>
  </si>
  <si>
    <t>Ефект от промени в счетоводната политика</t>
  </si>
  <si>
    <t>Промени в приблизителни оценки и грешки</t>
  </si>
  <si>
    <t>Коригирано салдо в началото на отчетния период</t>
  </si>
  <si>
    <t>Изменение за сметка на собствениците</t>
  </si>
  <si>
    <t>Сума на всеобхватния доход:</t>
  </si>
  <si>
    <t>Баланс на 31 декември 2009</t>
  </si>
  <si>
    <t xml:space="preserve">ОТЧЕТ ЗА ПЕЧАЛБАТА И ЗАГУБАТА И ДРУГИЯ ВСЕОБХВАТНИЯ ДОХОД  </t>
  </si>
  <si>
    <t xml:space="preserve">ОТЧЕТ ЗА СОБСТВЕНИЯ КАПИТАЛ    </t>
  </si>
  <si>
    <t xml:space="preserve">                                            /Т.Йорданова /</t>
  </si>
  <si>
    <t>Салдо на 01.01.2020</t>
  </si>
  <si>
    <t>Салдо  30.06.2020г.</t>
  </si>
  <si>
    <t xml:space="preserve">  ЗА ЧЕТВЪРТОТО  ТРИМЕСЕЧИЕ  НА  2020 ГОДИНА       НЕКОНСОЛИДИРАН</t>
  </si>
  <si>
    <t xml:space="preserve">  ЗАЧЕТВЪРТОТО  ТРИМЕСЕЧИЕ  НА  2020 ГОДИНА       НЕКОНСОЛИДИРАН</t>
  </si>
  <si>
    <t xml:space="preserve">  ЗА ЧЕТВЪРТОТО ТРИМЕСЕЧИЕ  НА  2020 ГОДИНА       НЕКОНСОЛИДИРАН</t>
  </si>
  <si>
    <t>31.12.2019</t>
  </si>
  <si>
    <t>31.12.2020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</si>
</sst>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[$-402]dd\ mmmm\ yyyy\ &quot;г.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"/>
    <numFmt numFmtId="200" formatCode="0.000"/>
    <numFmt numFmtId="201" formatCode="0.0000"/>
    <numFmt numFmtId="202" formatCode="_(&quot;$&quot;* #,##0.0_);_(&quot;$&quot;* \(#,##0.0\);_(&quot;$&quot;* &quot;-&quot;??_);_(@_)"/>
    <numFmt numFmtId="203" formatCode="_(&quot;$&quot;* #,##0_);_(&quot;$&quot;* \(#,##0\);_(&quot;$&quot;* &quot;-&quot;??_);_(@_)"/>
  </numFmts>
  <fonts count="70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0"/>
      <name val="Arial"/>
      <family val="0"/>
    </font>
    <font>
      <b/>
      <sz val="11"/>
      <color indexed="9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1" applyNumberFormat="0" applyFon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9" fillId="0" borderId="0" xfId="33" applyFont="1" applyBorder="1" applyAlignment="1">
      <alignment vertical="center"/>
      <protection/>
    </xf>
    <xf numFmtId="0" fontId="5" fillId="0" borderId="10" xfId="33" applyFont="1" applyFill="1" applyBorder="1" applyAlignment="1">
      <alignment horizontal="left" vertical="center"/>
      <protection/>
    </xf>
    <xf numFmtId="0" fontId="10" fillId="0" borderId="0" xfId="37" applyFont="1" applyFill="1" applyBorder="1" applyAlignment="1">
      <alignment horizontal="center" vertical="center"/>
      <protection/>
    </xf>
    <xf numFmtId="0" fontId="10" fillId="0" borderId="0" xfId="37" applyFont="1" applyFill="1" applyAlignment="1">
      <alignment vertical="center"/>
      <protection/>
    </xf>
    <xf numFmtId="0" fontId="5" fillId="0" borderId="0" xfId="37" applyFont="1" applyFill="1" applyBorder="1" applyAlignment="1">
      <alignment horizontal="center" vertical="center"/>
      <protection/>
    </xf>
    <xf numFmtId="0" fontId="10" fillId="0" borderId="0" xfId="34" applyFont="1" applyFill="1" applyBorder="1" applyAlignment="1">
      <alignment vertical="center"/>
      <protection/>
    </xf>
    <xf numFmtId="49" fontId="11" fillId="0" borderId="0" xfId="35" applyNumberFormat="1" applyFont="1" applyFill="1" applyBorder="1" applyAlignment="1">
      <alignment horizontal="right" vertical="center"/>
      <protection/>
    </xf>
    <xf numFmtId="0" fontId="10" fillId="0" borderId="0" xfId="37" applyFont="1" applyFill="1" applyBorder="1" applyAlignment="1" quotePrefix="1">
      <alignment horizontal="center" vertical="center"/>
      <protection/>
    </xf>
    <xf numFmtId="0" fontId="10" fillId="0" borderId="0" xfId="34" applyFont="1" applyFill="1">
      <alignment/>
      <protection/>
    </xf>
    <xf numFmtId="0" fontId="10" fillId="0" borderId="0" xfId="34" applyFont="1" applyFill="1" applyBorder="1" applyAlignment="1">
      <alignment horizontal="center"/>
      <protection/>
    </xf>
    <xf numFmtId="177" fontId="10" fillId="0" borderId="0" xfId="34" applyNumberFormat="1" applyFont="1" applyFill="1" applyBorder="1">
      <alignment/>
      <protection/>
    </xf>
    <xf numFmtId="177" fontId="10" fillId="0" borderId="0" xfId="34" applyNumberFormat="1" applyFont="1" applyFill="1">
      <alignment/>
      <protection/>
    </xf>
    <xf numFmtId="177" fontId="10" fillId="0" borderId="0" xfId="34" applyNumberFormat="1" applyFont="1" applyFill="1" applyBorder="1" applyAlignment="1">
      <alignment horizontal="right"/>
      <protection/>
    </xf>
    <xf numFmtId="0" fontId="5" fillId="0" borderId="0" xfId="34" applyFont="1" applyFill="1">
      <alignment/>
      <protection/>
    </xf>
    <xf numFmtId="177" fontId="10" fillId="0" borderId="0" xfId="34" applyNumberFormat="1" applyFont="1" applyFill="1" applyBorder="1" applyAlignment="1">
      <alignment horizontal="center"/>
      <protection/>
    </xf>
    <xf numFmtId="0" fontId="10" fillId="0" borderId="0" xfId="34" applyFont="1" applyFill="1" applyAlignment="1">
      <alignment horizontal="center"/>
      <protection/>
    </xf>
    <xf numFmtId="177" fontId="10" fillId="0" borderId="0" xfId="34" applyNumberFormat="1" applyFont="1" applyFill="1" applyAlignment="1">
      <alignment horizontal="right"/>
      <protection/>
    </xf>
    <xf numFmtId="0" fontId="10" fillId="0" borderId="0" xfId="35" applyNumberFormat="1" applyFont="1" applyFill="1" applyBorder="1" applyAlignment="1" applyProtection="1">
      <alignment vertical="top"/>
      <protection/>
    </xf>
    <xf numFmtId="0" fontId="10" fillId="0" borderId="0" xfId="35" applyNumberFormat="1" applyFont="1" applyFill="1" applyBorder="1" applyAlignment="1" applyProtection="1">
      <alignment vertical="top"/>
      <protection locked="0"/>
    </xf>
    <xf numFmtId="0" fontId="10" fillId="0" borderId="0" xfId="35" applyNumberFormat="1" applyFont="1" applyFill="1" applyBorder="1" applyAlignment="1" applyProtection="1">
      <alignment vertical="center"/>
      <protection/>
    </xf>
    <xf numFmtId="0" fontId="5" fillId="0" borderId="0" xfId="35" applyNumberFormat="1" applyFont="1" applyFill="1" applyBorder="1" applyAlignment="1" applyProtection="1">
      <alignment vertical="center"/>
      <protection/>
    </xf>
    <xf numFmtId="193" fontId="5" fillId="0" borderId="0" xfId="54" applyNumberFormat="1" applyFont="1" applyFill="1" applyBorder="1" applyAlignment="1" applyProtection="1">
      <alignment vertical="top"/>
      <protection/>
    </xf>
    <xf numFmtId="193" fontId="10" fillId="0" borderId="0" xfId="54" applyNumberFormat="1" applyFont="1" applyFill="1" applyBorder="1" applyAlignment="1" applyProtection="1">
      <alignment vertical="top"/>
      <protection/>
    </xf>
    <xf numFmtId="1" fontId="11" fillId="0" borderId="0" xfId="35" applyNumberFormat="1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7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193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93" fontId="5" fillId="0" borderId="0" xfId="54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179" fontId="5" fillId="0" borderId="0" xfId="54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19" fillId="0" borderId="0" xfId="33" applyFont="1" applyFill="1" applyBorder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6" fillId="0" borderId="0" xfId="0" applyFont="1" applyBorder="1" applyAlignment="1">
      <alignment horizontal="center"/>
    </xf>
    <xf numFmtId="0" fontId="5" fillId="0" borderId="0" xfId="34" applyFont="1" applyFill="1" applyAlignment="1">
      <alignment horizontal="right"/>
      <protection/>
    </xf>
    <xf numFmtId="0" fontId="5" fillId="0" borderId="0" xfId="33" applyFont="1" applyBorder="1" applyAlignment="1">
      <alignment horizontal="right" vertical="center"/>
      <protection/>
    </xf>
    <xf numFmtId="0" fontId="1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7" fillId="0" borderId="0" xfId="33" applyFont="1" applyBorder="1" applyAlignment="1">
      <alignment vertical="center"/>
      <protection/>
    </xf>
    <xf numFmtId="0" fontId="7" fillId="0" borderId="0" xfId="33" applyFont="1" applyBorder="1" applyAlignment="1">
      <alignment horizontal="right" vertical="center"/>
      <protection/>
    </xf>
    <xf numFmtId="0" fontId="5" fillId="0" borderId="0" xfId="37" applyFont="1" applyFill="1" applyBorder="1" applyAlignment="1">
      <alignment vertical="center"/>
      <protection/>
    </xf>
    <xf numFmtId="0" fontId="21" fillId="0" borderId="0" xfId="37" applyFont="1" applyFill="1" applyBorder="1" applyAlignment="1" quotePrefix="1">
      <alignment horizontal="left" vertical="center"/>
      <protection/>
    </xf>
    <xf numFmtId="0" fontId="22" fillId="0" borderId="0" xfId="37" applyFont="1" applyFill="1" applyBorder="1" applyAlignment="1">
      <alignment horizontal="right" vertical="center"/>
      <protection/>
    </xf>
    <xf numFmtId="177" fontId="5" fillId="0" borderId="0" xfId="34" applyNumberFormat="1" applyFont="1" applyFill="1" applyBorder="1">
      <alignment/>
      <protection/>
    </xf>
    <xf numFmtId="177" fontId="5" fillId="0" borderId="0" xfId="34" applyNumberFormat="1" applyFont="1" applyFill="1" applyBorder="1" applyAlignment="1">
      <alignment horizontal="center"/>
      <protection/>
    </xf>
    <xf numFmtId="0" fontId="16" fillId="0" borderId="0" xfId="34" applyFont="1" applyFill="1" applyBorder="1">
      <alignment/>
      <protection/>
    </xf>
    <xf numFmtId="0" fontId="16" fillId="0" borderId="0" xfId="34" applyFont="1" applyFill="1">
      <alignment/>
      <protection/>
    </xf>
    <xf numFmtId="0" fontId="25" fillId="0" borderId="0" xfId="0" applyFont="1" applyBorder="1" applyAlignment="1">
      <alignment/>
    </xf>
    <xf numFmtId="0" fontId="19" fillId="0" borderId="0" xfId="0" applyFont="1" applyFill="1" applyBorder="1" applyAlignment="1">
      <alignment horizontal="right"/>
    </xf>
    <xf numFmtId="0" fontId="15" fillId="0" borderId="0" xfId="34" applyFont="1" applyFill="1" applyBorder="1">
      <alignment/>
      <protection/>
    </xf>
    <xf numFmtId="177" fontId="24" fillId="0" borderId="0" xfId="34" applyNumberFormat="1" applyFont="1" applyFill="1" applyBorder="1" applyAlignment="1">
      <alignment horizontal="right"/>
      <protection/>
    </xf>
    <xf numFmtId="0" fontId="5" fillId="0" borderId="10" xfId="0" applyFont="1" applyBorder="1" applyAlignment="1">
      <alignment horizontal="left" vertical="center"/>
    </xf>
    <xf numFmtId="177" fontId="15" fillId="0" borderId="0" xfId="34" applyNumberFormat="1" applyFont="1" applyFill="1" applyAlignment="1">
      <alignment horizontal="center"/>
      <protection/>
    </xf>
    <xf numFmtId="0" fontId="7" fillId="0" borderId="0" xfId="35" applyNumberFormat="1" applyFont="1" applyFill="1" applyBorder="1" applyAlignment="1" applyProtection="1">
      <alignment vertical="center"/>
      <protection/>
    </xf>
    <xf numFmtId="0" fontId="6" fillId="0" borderId="0" xfId="35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6" fillId="0" borderId="0" xfId="35" applyNumberFormat="1" applyFont="1" applyFill="1" applyBorder="1" applyAlignment="1" applyProtection="1">
      <alignment vertical="top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35" applyNumberFormat="1" applyFont="1" applyFill="1" applyBorder="1" applyAlignment="1" applyProtection="1">
      <alignment vertical="top"/>
      <protection/>
    </xf>
    <xf numFmtId="0" fontId="10" fillId="0" borderId="0" xfId="35" applyNumberFormat="1" applyFont="1" applyFill="1" applyBorder="1" applyAlignment="1" applyProtection="1">
      <alignment vertical="top"/>
      <protection locked="0"/>
    </xf>
    <xf numFmtId="0" fontId="10" fillId="0" borderId="0" xfId="35" applyNumberFormat="1" applyFont="1" applyFill="1" applyBorder="1" applyAlignment="1" applyProtection="1">
      <alignment vertical="center"/>
      <protection/>
    </xf>
    <xf numFmtId="193" fontId="10" fillId="0" borderId="0" xfId="35" applyNumberFormat="1" applyFont="1" applyFill="1" applyBorder="1" applyAlignment="1" applyProtection="1">
      <alignment vertical="center"/>
      <protection/>
    </xf>
    <xf numFmtId="193" fontId="24" fillId="0" borderId="0" xfId="35" applyNumberFormat="1" applyFont="1" applyFill="1" applyBorder="1" applyAlignment="1" applyProtection="1">
      <alignment vertical="center"/>
      <protection/>
    </xf>
    <xf numFmtId="0" fontId="26" fillId="0" borderId="0" xfId="0" applyFont="1" applyAlignment="1">
      <alignment/>
    </xf>
    <xf numFmtId="0" fontId="8" fillId="0" borderId="0" xfId="35" applyNumberFormat="1" applyFont="1" applyFill="1" applyBorder="1" applyAlignment="1" applyProtection="1">
      <alignment vertical="center"/>
      <protection/>
    </xf>
    <xf numFmtId="0" fontId="15" fillId="0" borderId="0" xfId="35" applyNumberFormat="1" applyFont="1" applyFill="1" applyBorder="1" applyAlignment="1" applyProtection="1">
      <alignment vertical="center"/>
      <protection/>
    </xf>
    <xf numFmtId="0" fontId="15" fillId="0" borderId="0" xfId="35" applyNumberFormat="1" applyFont="1" applyFill="1" applyBorder="1" applyAlignment="1" applyProtection="1">
      <alignment vertical="center"/>
      <protection/>
    </xf>
    <xf numFmtId="177" fontId="10" fillId="0" borderId="0" xfId="34" applyNumberFormat="1" applyFont="1" applyFill="1" applyAlignment="1">
      <alignment/>
      <protection/>
    </xf>
    <xf numFmtId="0" fontId="10" fillId="0" borderId="0" xfId="35" applyNumberFormat="1" applyFont="1" applyFill="1" applyBorder="1" applyAlignment="1" applyProtection="1">
      <alignment horizontal="center" vertical="top"/>
      <protection/>
    </xf>
    <xf numFmtId="3" fontId="27" fillId="0" borderId="0" xfId="0" applyNumberFormat="1" applyFont="1" applyFill="1" applyBorder="1" applyAlignment="1">
      <alignment/>
    </xf>
    <xf numFmtId="0" fontId="10" fillId="0" borderId="10" xfId="0" applyFont="1" applyBorder="1" applyAlignment="1">
      <alignment horizontal="left"/>
    </xf>
    <xf numFmtId="179" fontId="11" fillId="0" borderId="0" xfId="54" applyFont="1" applyFill="1" applyBorder="1" applyAlignment="1">
      <alignment horizontal="right" vertical="center" wrapText="1" indent="1"/>
    </xf>
    <xf numFmtId="14" fontId="28" fillId="0" borderId="0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1" xfId="35" applyNumberFormat="1" applyFont="1" applyFill="1" applyBorder="1" applyAlignment="1" applyProtection="1">
      <alignment vertical="center"/>
      <protection/>
    </xf>
    <xf numFmtId="193" fontId="5" fillId="33" borderId="11" xfId="54" applyNumberFormat="1" applyFont="1" applyFill="1" applyBorder="1" applyAlignment="1" applyProtection="1">
      <alignment horizontal="right" vertical="center"/>
      <protection/>
    </xf>
    <xf numFmtId="193" fontId="5" fillId="0" borderId="11" xfId="54" applyNumberFormat="1" applyFont="1" applyFill="1" applyBorder="1" applyAlignment="1" applyProtection="1">
      <alignment horizontal="right" vertical="center"/>
      <protection/>
    </xf>
    <xf numFmtId="0" fontId="5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10" fillId="0" borderId="11" xfId="0" applyFont="1" applyBorder="1" applyAlignment="1">
      <alignment/>
    </xf>
    <xf numFmtId="0" fontId="14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wrapText="1"/>
    </xf>
    <xf numFmtId="0" fontId="10" fillId="0" borderId="11" xfId="0" applyFont="1" applyFill="1" applyBorder="1" applyAlignment="1">
      <alignment/>
    </xf>
    <xf numFmtId="0" fontId="15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177" fontId="11" fillId="0" borderId="11" xfId="35" applyNumberFormat="1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left" vertical="center" wrapText="1"/>
    </xf>
    <xf numFmtId="0" fontId="21" fillId="0" borderId="11" xfId="37" applyFont="1" applyFill="1" applyBorder="1" applyAlignment="1" quotePrefix="1">
      <alignment horizontal="left" vertical="center"/>
      <protection/>
    </xf>
    <xf numFmtId="14" fontId="5" fillId="0" borderId="11" xfId="0" applyNumberFormat="1" applyFont="1" applyBorder="1" applyAlignment="1">
      <alignment horizontal="right" vertical="center"/>
    </xf>
    <xf numFmtId="0" fontId="11" fillId="0" borderId="11" xfId="34" applyFont="1" applyFill="1" applyBorder="1" applyAlignment="1">
      <alignment vertical="top" wrapText="1"/>
      <protection/>
    </xf>
    <xf numFmtId="0" fontId="23" fillId="0" borderId="11" xfId="34" applyFont="1" applyFill="1" applyBorder="1" applyAlignment="1">
      <alignment vertical="top" wrapText="1"/>
      <protection/>
    </xf>
    <xf numFmtId="0" fontId="23" fillId="0" borderId="11" xfId="34" applyFont="1" applyFill="1" applyBorder="1" applyAlignment="1">
      <alignment vertical="top"/>
      <protection/>
    </xf>
    <xf numFmtId="0" fontId="6" fillId="0" borderId="11" xfId="34" applyFont="1" applyFill="1" applyBorder="1">
      <alignment/>
      <protection/>
    </xf>
    <xf numFmtId="0" fontId="8" fillId="0" borderId="11" xfId="3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8" fillId="0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3" fillId="0" borderId="11" xfId="35" applyNumberFormat="1" applyFont="1" applyFill="1" applyBorder="1" applyAlignment="1" applyProtection="1">
      <alignment horizontal="right" vertical="top"/>
      <protection locked="0"/>
    </xf>
    <xf numFmtId="3" fontId="10" fillId="0" borderId="11" xfId="35" applyNumberFormat="1" applyFont="1" applyFill="1" applyBorder="1" applyAlignment="1" applyProtection="1">
      <alignment vertical="center"/>
      <protection/>
    </xf>
    <xf numFmtId="0" fontId="10" fillId="0" borderId="11" xfId="35" applyNumberFormat="1" applyFont="1" applyFill="1" applyBorder="1" applyAlignment="1" applyProtection="1">
      <alignment vertical="center"/>
      <protection/>
    </xf>
    <xf numFmtId="193" fontId="5" fillId="0" borderId="11" xfId="54" applyNumberFormat="1" applyFont="1" applyFill="1" applyBorder="1" applyAlignment="1" applyProtection="1">
      <alignment vertical="center"/>
      <protection/>
    </xf>
    <xf numFmtId="193" fontId="24" fillId="0" borderId="11" xfId="35" applyNumberFormat="1" applyFont="1" applyFill="1" applyBorder="1" applyAlignment="1" applyProtection="1">
      <alignment vertical="center"/>
      <protection/>
    </xf>
    <xf numFmtId="193" fontId="5" fillId="33" borderId="11" xfId="54" applyNumberFormat="1" applyFont="1" applyFill="1" applyBorder="1" applyAlignment="1" applyProtection="1">
      <alignment vertical="center"/>
      <protection/>
    </xf>
    <xf numFmtId="0" fontId="6" fillId="0" borderId="11" xfId="35" applyNumberFormat="1" applyFont="1" applyFill="1" applyBorder="1" applyAlignment="1" applyProtection="1">
      <alignment vertical="center" wrapText="1"/>
      <protection/>
    </xf>
    <xf numFmtId="193" fontId="10" fillId="33" borderId="11" xfId="54" applyNumberFormat="1" applyFont="1" applyFill="1" applyBorder="1" applyAlignment="1" applyProtection="1">
      <alignment horizontal="right" vertical="center"/>
      <protection/>
    </xf>
    <xf numFmtId="193" fontId="10" fillId="0" borderId="11" xfId="54" applyNumberFormat="1" applyFont="1" applyFill="1" applyBorder="1" applyAlignment="1" applyProtection="1">
      <alignment horizontal="right" vertical="center"/>
      <protection/>
    </xf>
    <xf numFmtId="193" fontId="10" fillId="33" borderId="11" xfId="54" applyNumberFormat="1" applyFont="1" applyFill="1" applyBorder="1" applyAlignment="1" applyProtection="1">
      <alignment vertical="center"/>
      <protection/>
    </xf>
    <xf numFmtId="193" fontId="10" fillId="0" borderId="11" xfId="54" applyNumberFormat="1" applyFont="1" applyFill="1" applyBorder="1" applyAlignment="1" applyProtection="1">
      <alignment vertical="center"/>
      <protection/>
    </xf>
    <xf numFmtId="193" fontId="5" fillId="34" borderId="11" xfId="54" applyNumberFormat="1" applyFont="1" applyFill="1" applyBorder="1" applyAlignment="1" applyProtection="1">
      <alignment horizontal="right" vertical="center"/>
      <protection/>
    </xf>
    <xf numFmtId="0" fontId="6" fillId="0" borderId="11" xfId="35" applyNumberFormat="1" applyFont="1" applyFill="1" applyBorder="1" applyAlignment="1" applyProtection="1">
      <alignment vertical="center"/>
      <protection/>
    </xf>
    <xf numFmtId="0" fontId="10" fillId="0" borderId="11" xfId="0" applyFont="1" applyBorder="1" applyAlignment="1">
      <alignment vertical="top" wrapText="1"/>
    </xf>
    <xf numFmtId="193" fontId="24" fillId="0" borderId="11" xfId="54" applyNumberFormat="1" applyFont="1" applyFill="1" applyBorder="1" applyAlignment="1" applyProtection="1">
      <alignment vertical="center"/>
      <protection/>
    </xf>
    <xf numFmtId="0" fontId="15" fillId="0" borderId="11" xfId="0" applyFont="1" applyBorder="1" applyAlignment="1">
      <alignment vertical="top" wrapText="1"/>
    </xf>
    <xf numFmtId="193" fontId="15" fillId="0" borderId="11" xfId="54" applyNumberFormat="1" applyFont="1" applyFill="1" applyBorder="1" applyAlignment="1" applyProtection="1">
      <alignment vertical="center"/>
      <protection/>
    </xf>
    <xf numFmtId="193" fontId="15" fillId="33" borderId="11" xfId="54" applyNumberFormat="1" applyFont="1" applyFill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/>
      <protection hidden="1"/>
    </xf>
    <xf numFmtId="0" fontId="6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7" fontId="10" fillId="0" borderId="11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center"/>
    </xf>
    <xf numFmtId="177" fontId="5" fillId="33" borderId="11" xfId="0" applyNumberFormat="1" applyFont="1" applyFill="1" applyBorder="1" applyAlignment="1">
      <alignment horizontal="right"/>
    </xf>
    <xf numFmtId="177" fontId="5" fillId="34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0" fontId="9" fillId="0" borderId="11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77" fontId="5" fillId="35" borderId="11" xfId="0" applyNumberFormat="1" applyFont="1" applyFill="1" applyBorder="1" applyAlignment="1">
      <alignment horizontal="right"/>
    </xf>
    <xf numFmtId="0" fontId="6" fillId="0" borderId="11" xfId="34" applyFont="1" applyFill="1" applyBorder="1" applyAlignment="1">
      <alignment horizontal="left" wrapText="1"/>
      <protection/>
    </xf>
    <xf numFmtId="0" fontId="11" fillId="35" borderId="11" xfId="34" applyFont="1" applyFill="1" applyBorder="1" applyAlignment="1">
      <alignment vertical="top" wrapText="1"/>
      <protection/>
    </xf>
    <xf numFmtId="0" fontId="14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49" fontId="5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 horizontal="center" vertical="center"/>
    </xf>
    <xf numFmtId="177" fontId="66" fillId="0" borderId="11" xfId="0" applyNumberFormat="1" applyFont="1" applyBorder="1" applyAlignment="1">
      <alignment horizontal="right" vertical="center" wrapText="1"/>
    </xf>
    <xf numFmtId="177" fontId="67" fillId="33" borderId="11" xfId="0" applyNumberFormat="1" applyFont="1" applyFill="1" applyBorder="1" applyAlignment="1">
      <alignment horizontal="right"/>
    </xf>
    <xf numFmtId="177" fontId="68" fillId="0" borderId="11" xfId="0" applyNumberFormat="1" applyFont="1" applyBorder="1" applyAlignment="1">
      <alignment horizontal="right"/>
    </xf>
    <xf numFmtId="177" fontId="67" fillId="34" borderId="11" xfId="54" applyNumberFormat="1" applyFont="1" applyFill="1" applyBorder="1" applyAlignment="1">
      <alignment horizontal="right" vertical="center"/>
    </xf>
    <xf numFmtId="177" fontId="68" fillId="35" borderId="11" xfId="0" applyNumberFormat="1" applyFont="1" applyFill="1" applyBorder="1" applyAlignment="1">
      <alignment horizontal="right"/>
    </xf>
    <xf numFmtId="177" fontId="68" fillId="34" borderId="11" xfId="0" applyNumberFormat="1" applyFont="1" applyFill="1" applyBorder="1" applyAlignment="1">
      <alignment horizontal="right"/>
    </xf>
    <xf numFmtId="177" fontId="68" fillId="0" borderId="11" xfId="34" applyNumberFormat="1" applyFont="1" applyFill="1" applyBorder="1" applyAlignment="1">
      <alignment horizontal="right"/>
      <protection/>
    </xf>
    <xf numFmtId="177" fontId="67" fillId="33" borderId="11" xfId="34" applyNumberFormat="1" applyFont="1" applyFill="1" applyBorder="1" applyAlignment="1">
      <alignment horizontal="right"/>
      <protection/>
    </xf>
    <xf numFmtId="177" fontId="67" fillId="34" borderId="11" xfId="34" applyNumberFormat="1" applyFont="1" applyFill="1" applyBorder="1" applyAlignment="1">
      <alignment horizontal="right"/>
      <protection/>
    </xf>
    <xf numFmtId="177" fontId="68" fillId="35" borderId="11" xfId="34" applyNumberFormat="1" applyFont="1" applyFill="1" applyBorder="1" applyAlignment="1">
      <alignment horizontal="right"/>
      <protection/>
    </xf>
    <xf numFmtId="193" fontId="67" fillId="33" borderId="11" xfId="54" applyNumberFormat="1" applyFont="1" applyFill="1" applyBorder="1" applyAlignment="1" applyProtection="1">
      <alignment horizontal="right" vertical="center"/>
      <protection/>
    </xf>
    <xf numFmtId="193" fontId="67" fillId="0" borderId="11" xfId="54" applyNumberFormat="1" applyFont="1" applyFill="1" applyBorder="1" applyAlignment="1" applyProtection="1">
      <alignment horizontal="right" vertical="center"/>
      <protection/>
    </xf>
    <xf numFmtId="193" fontId="67" fillId="33" borderId="11" xfId="54" applyNumberFormat="1" applyFont="1" applyFill="1" applyBorder="1" applyAlignment="1" applyProtection="1">
      <alignment vertical="center"/>
      <protection/>
    </xf>
    <xf numFmtId="193" fontId="68" fillId="33" borderId="11" xfId="54" applyNumberFormat="1" applyFont="1" applyFill="1" applyBorder="1" applyAlignment="1" applyProtection="1">
      <alignment horizontal="right" vertical="center"/>
      <protection/>
    </xf>
    <xf numFmtId="193" fontId="68" fillId="0" borderId="11" xfId="54" applyNumberFormat="1" applyFont="1" applyFill="1" applyBorder="1" applyAlignment="1" applyProtection="1">
      <alignment horizontal="right" vertical="center"/>
      <protection/>
    </xf>
    <xf numFmtId="193" fontId="68" fillId="33" borderId="11" xfId="54" applyNumberFormat="1" applyFont="1" applyFill="1" applyBorder="1" applyAlignment="1" applyProtection="1">
      <alignment vertical="center"/>
      <protection/>
    </xf>
    <xf numFmtId="0" fontId="69" fillId="0" borderId="11" xfId="35" applyNumberFormat="1" applyFont="1" applyFill="1" applyBorder="1" applyAlignment="1" applyProtection="1">
      <alignment vertical="center"/>
      <protection/>
    </xf>
    <xf numFmtId="193" fontId="68" fillId="0" borderId="11" xfId="54" applyNumberFormat="1" applyFont="1" applyFill="1" applyBorder="1" applyAlignment="1" applyProtection="1">
      <alignment vertical="center"/>
      <protection/>
    </xf>
    <xf numFmtId="0" fontId="68" fillId="0" borderId="11" xfId="0" applyFont="1" applyFill="1" applyBorder="1" applyAlignment="1">
      <alignment/>
    </xf>
    <xf numFmtId="193" fontId="67" fillId="0" borderId="11" xfId="0" applyNumberFormat="1" applyFont="1" applyFill="1" applyBorder="1" applyAlignment="1">
      <alignment/>
    </xf>
    <xf numFmtId="193" fontId="67" fillId="33" borderId="11" xfId="36" applyNumberFormat="1" applyFont="1" applyFill="1" applyBorder="1" applyAlignment="1">
      <alignment vertical="center"/>
      <protection/>
    </xf>
    <xf numFmtId="193" fontId="67" fillId="0" borderId="11" xfId="36" applyNumberFormat="1" applyFont="1" applyFill="1" applyBorder="1" applyAlignment="1">
      <alignment vertical="center"/>
      <protection/>
    </xf>
    <xf numFmtId="3" fontId="68" fillId="0" borderId="11" xfId="0" applyNumberFormat="1" applyFont="1" applyFill="1" applyBorder="1" applyAlignment="1">
      <alignment/>
    </xf>
    <xf numFmtId="193" fontId="68" fillId="0" borderId="11" xfId="0" applyNumberFormat="1" applyFont="1" applyFill="1" applyBorder="1" applyAlignment="1">
      <alignment/>
    </xf>
    <xf numFmtId="193" fontId="68" fillId="0" borderId="11" xfId="36" applyNumberFormat="1" applyFont="1" applyFill="1" applyBorder="1" applyAlignment="1">
      <alignment vertical="center"/>
      <protection/>
    </xf>
    <xf numFmtId="193" fontId="68" fillId="0" borderId="11" xfId="0" applyNumberFormat="1" applyFont="1" applyFill="1" applyBorder="1" applyAlignment="1">
      <alignment/>
    </xf>
    <xf numFmtId="193" fontId="67" fillId="0" borderId="11" xfId="0" applyNumberFormat="1" applyFont="1" applyFill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5" fillId="0" borderId="10" xfId="33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horizontal="left" vertical="center"/>
    </xf>
    <xf numFmtId="0" fontId="5" fillId="0" borderId="0" xfId="33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177" fontId="15" fillId="0" borderId="0" xfId="34" applyNumberFormat="1" applyFont="1" applyFill="1" applyAlignment="1">
      <alignment horizontal="center"/>
      <protection/>
    </xf>
    <xf numFmtId="0" fontId="8" fillId="0" borderId="11" xfId="3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/>
    </xf>
    <xf numFmtId="0" fontId="6" fillId="0" borderId="11" xfId="35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 horizontal="left" vertical="center"/>
    </xf>
    <xf numFmtId="0" fontId="5" fillId="0" borderId="0" xfId="33" applyFont="1" applyFill="1" applyBorder="1" applyAlignment="1">
      <alignment horizontal="left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" xfId="33"/>
    <cellStyle name="Normal_Financial statements 2000 Alcomet" xfId="34"/>
    <cellStyle name="Normal_Financial statements_bg model 2002" xfId="35"/>
    <cellStyle name="Normal_P&amp;L" xfId="36"/>
    <cellStyle name="Normal_P&amp;L_Financial statements_bg model 200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80" zoomScalePageLayoutView="0" workbookViewId="0" topLeftCell="A1">
      <selection activeCell="C13" sqref="C13"/>
    </sheetView>
  </sheetViews>
  <sheetFormatPr defaultColWidth="9.140625" defaultRowHeight="12.75"/>
  <cols>
    <col min="1" max="1" width="52.421875" style="26" customWidth="1"/>
    <col min="2" max="2" width="9.28125" style="45" customWidth="1"/>
    <col min="3" max="4" width="13.57421875" style="29" customWidth="1"/>
    <col min="5" max="5" width="6.28125" style="26" customWidth="1"/>
    <col min="6" max="6" width="5.00390625" style="26" customWidth="1"/>
    <col min="7" max="16384" width="9.140625" style="26" customWidth="1"/>
  </cols>
  <sheetData>
    <row r="1" spans="1:4" ht="15">
      <c r="A1" s="64" t="s">
        <v>53</v>
      </c>
      <c r="B1" s="90"/>
      <c r="C1" s="90"/>
      <c r="D1" s="90"/>
    </row>
    <row r="2" spans="1:4" s="28" customFormat="1" ht="15">
      <c r="A2" s="190" t="s">
        <v>134</v>
      </c>
      <c r="B2" s="191"/>
      <c r="C2" s="191"/>
      <c r="D2" s="191"/>
    </row>
    <row r="3" spans="1:2" ht="15.75" customHeight="1">
      <c r="A3" s="158" t="s">
        <v>139</v>
      </c>
      <c r="B3" s="25"/>
    </row>
    <row r="4" spans="1:2" ht="15.75" customHeight="1">
      <c r="A4" s="158"/>
      <c r="B4" s="25"/>
    </row>
    <row r="5" spans="1:2" ht="15.75" customHeight="1">
      <c r="A5" s="158"/>
      <c r="B5" s="25"/>
    </row>
    <row r="6" spans="1:7" ht="15.75" customHeight="1">
      <c r="A6" s="142"/>
      <c r="B6" s="142"/>
      <c r="C6" s="112">
        <v>44196</v>
      </c>
      <c r="D6" s="112">
        <v>43830</v>
      </c>
      <c r="E6" s="28"/>
      <c r="F6" s="28"/>
      <c r="G6" s="28"/>
    </row>
    <row r="7" spans="1:7" ht="15.75" customHeight="1">
      <c r="A7" s="144" t="s">
        <v>96</v>
      </c>
      <c r="B7" s="143" t="s">
        <v>0</v>
      </c>
      <c r="C7" s="109" t="s">
        <v>50</v>
      </c>
      <c r="D7" s="109" t="s">
        <v>50</v>
      </c>
      <c r="E7" s="28"/>
      <c r="F7" s="28"/>
      <c r="G7" s="28"/>
    </row>
    <row r="8" spans="1:4" ht="15.75">
      <c r="A8" s="152" t="s">
        <v>79</v>
      </c>
      <c r="B8" s="162">
        <v>14</v>
      </c>
      <c r="C8" s="163">
        <v>2</v>
      </c>
      <c r="D8" s="163">
        <v>0</v>
      </c>
    </row>
    <row r="9" spans="1:4" ht="12.75">
      <c r="A9" s="142" t="s">
        <v>80</v>
      </c>
      <c r="B9" s="144">
        <v>15</v>
      </c>
      <c r="C9" s="163">
        <v>0</v>
      </c>
      <c r="D9" s="163">
        <v>6</v>
      </c>
    </row>
    <row r="10" spans="1:4" s="32" customFormat="1" ht="15.75" customHeight="1">
      <c r="A10" s="104" t="s">
        <v>83</v>
      </c>
      <c r="B10" s="146" t="s">
        <v>28</v>
      </c>
      <c r="C10" s="164">
        <f>C8+C9</f>
        <v>2</v>
      </c>
      <c r="D10" s="164">
        <f>D8+D9</f>
        <v>6</v>
      </c>
    </row>
    <row r="11" spans="1:5" s="32" customFormat="1" ht="15">
      <c r="A11" s="107" t="s">
        <v>81</v>
      </c>
      <c r="B11" s="106">
        <v>16</v>
      </c>
      <c r="C11" s="165">
        <v>0</v>
      </c>
      <c r="D11" s="165">
        <v>0</v>
      </c>
      <c r="E11" s="31"/>
    </row>
    <row r="12" spans="1:5" s="32" customFormat="1" ht="15">
      <c r="A12" s="107" t="s">
        <v>1</v>
      </c>
      <c r="B12" s="106">
        <v>17</v>
      </c>
      <c r="C12" s="165">
        <v>11</v>
      </c>
      <c r="D12" s="165">
        <v>24</v>
      </c>
      <c r="E12" s="31"/>
    </row>
    <row r="13" spans="1:5" s="32" customFormat="1" ht="15">
      <c r="A13" s="107" t="s">
        <v>2</v>
      </c>
      <c r="B13" s="106">
        <v>18</v>
      </c>
      <c r="C13" s="165">
        <v>0</v>
      </c>
      <c r="D13" s="165">
        <v>0</v>
      </c>
      <c r="E13" s="31"/>
    </row>
    <row r="14" spans="1:5" s="32" customFormat="1" ht="15">
      <c r="A14" s="107" t="s">
        <v>18</v>
      </c>
      <c r="B14" s="106">
        <v>18</v>
      </c>
      <c r="C14" s="165">
        <v>2</v>
      </c>
      <c r="D14" s="165">
        <v>1</v>
      </c>
      <c r="E14" s="31"/>
    </row>
    <row r="15" spans="1:5" s="32" customFormat="1" ht="15">
      <c r="A15" s="107" t="s">
        <v>3</v>
      </c>
      <c r="B15" s="106">
        <v>20</v>
      </c>
      <c r="C15" s="165">
        <v>0</v>
      </c>
      <c r="D15" s="165">
        <v>4</v>
      </c>
      <c r="E15" s="31"/>
    </row>
    <row r="16" spans="1:5" s="32" customFormat="1" ht="15" hidden="1">
      <c r="A16" s="110" t="s">
        <v>82</v>
      </c>
      <c r="B16" s="106">
        <v>21</v>
      </c>
      <c r="C16" s="165">
        <v>0</v>
      </c>
      <c r="D16" s="165">
        <v>0</v>
      </c>
      <c r="E16" s="31"/>
    </row>
    <row r="17" spans="1:5" s="32" customFormat="1" ht="30.75" customHeight="1" hidden="1">
      <c r="A17" s="107" t="s">
        <v>84</v>
      </c>
      <c r="B17" s="106">
        <v>22</v>
      </c>
      <c r="C17" s="165">
        <v>0</v>
      </c>
      <c r="D17" s="165">
        <v>0</v>
      </c>
      <c r="E17" s="31"/>
    </row>
    <row r="18" spans="1:5" s="32" customFormat="1" ht="15" hidden="1">
      <c r="A18" s="150" t="s">
        <v>85</v>
      </c>
      <c r="B18" s="106">
        <v>23</v>
      </c>
      <c r="C18" s="166">
        <v>0</v>
      </c>
      <c r="D18" s="166">
        <v>0</v>
      </c>
      <c r="E18" s="37"/>
    </row>
    <row r="19" spans="1:5" s="32" customFormat="1" ht="18" customHeight="1">
      <c r="A19" s="108" t="s">
        <v>86</v>
      </c>
      <c r="B19" s="106"/>
      <c r="C19" s="167">
        <f>C11+C12+C13+C14+C15+C16+C17</f>
        <v>13</v>
      </c>
      <c r="D19" s="167">
        <f>D11+D12+D13+D14+D15+D16+D17</f>
        <v>29</v>
      </c>
      <c r="E19" s="36"/>
    </row>
    <row r="20" spans="1:5" s="32" customFormat="1" ht="15">
      <c r="A20" s="104" t="s">
        <v>87</v>
      </c>
      <c r="B20" s="106"/>
      <c r="C20" s="167">
        <f>C10-C19</f>
        <v>-11</v>
      </c>
      <c r="D20" s="167">
        <f>D10-D19</f>
        <v>-23</v>
      </c>
      <c r="E20" s="36"/>
    </row>
    <row r="21" spans="1:5" s="32" customFormat="1" ht="15">
      <c r="A21" s="110" t="s">
        <v>88</v>
      </c>
      <c r="B21" s="105">
        <v>24</v>
      </c>
      <c r="C21" s="165"/>
      <c r="D21" s="165"/>
      <c r="E21" s="31"/>
    </row>
    <row r="22" spans="1:5" s="32" customFormat="1" ht="17.25" customHeight="1" hidden="1">
      <c r="A22" s="110" t="s">
        <v>89</v>
      </c>
      <c r="B22" s="105">
        <v>25</v>
      </c>
      <c r="C22" s="165">
        <v>0</v>
      </c>
      <c r="D22" s="165">
        <v>0</v>
      </c>
      <c r="E22" s="31"/>
    </row>
    <row r="23" spans="1:5" s="32" customFormat="1" ht="28.5" customHeight="1">
      <c r="A23" s="153" t="s">
        <v>90</v>
      </c>
      <c r="B23" s="105"/>
      <c r="C23" s="167">
        <f>C20+C21+C22</f>
        <v>-11</v>
      </c>
      <c r="D23" s="167">
        <f>D20+D21+D22</f>
        <v>-23</v>
      </c>
      <c r="E23" s="31"/>
    </row>
    <row r="24" spans="1:5" s="32" customFormat="1" ht="20.25" customHeight="1">
      <c r="A24" s="110" t="s">
        <v>97</v>
      </c>
      <c r="B24" s="105">
        <v>26</v>
      </c>
      <c r="C24" s="168">
        <v>0</v>
      </c>
      <c r="D24" s="168">
        <v>0</v>
      </c>
      <c r="E24" s="31"/>
    </row>
    <row r="25" spans="1:5" s="32" customFormat="1" ht="15">
      <c r="A25" s="154" t="s">
        <v>91</v>
      </c>
      <c r="B25" s="105"/>
      <c r="C25" s="167">
        <f>C23-C24</f>
        <v>-11</v>
      </c>
      <c r="D25" s="167">
        <f>D23-D24</f>
        <v>-23</v>
      </c>
      <c r="E25" s="31"/>
    </row>
    <row r="26" spans="1:5" s="32" customFormat="1" ht="15" hidden="1">
      <c r="A26" s="104" t="s">
        <v>92</v>
      </c>
      <c r="B26" s="106" t="s">
        <v>28</v>
      </c>
      <c r="C26" s="147"/>
      <c r="D26" s="147"/>
      <c r="E26" s="34"/>
    </row>
    <row r="27" spans="1:5" s="32" customFormat="1" ht="17.25" customHeight="1" hidden="1">
      <c r="A27" s="107" t="s">
        <v>93</v>
      </c>
      <c r="B27" s="106">
        <v>27</v>
      </c>
      <c r="C27" s="145">
        <v>0</v>
      </c>
      <c r="D27" s="145">
        <v>0</v>
      </c>
      <c r="E27" s="36"/>
    </row>
    <row r="28" spans="1:5" s="32" customFormat="1" ht="15" hidden="1">
      <c r="A28" s="104" t="s">
        <v>33</v>
      </c>
      <c r="B28" s="106" t="s">
        <v>28</v>
      </c>
      <c r="C28" s="147"/>
      <c r="D28" s="147"/>
      <c r="E28" s="36"/>
    </row>
    <row r="29" spans="1:5" s="32" customFormat="1" ht="17.25" customHeight="1" hidden="1">
      <c r="A29" s="104" t="s">
        <v>94</v>
      </c>
      <c r="B29" s="106"/>
      <c r="C29" s="145">
        <v>0</v>
      </c>
      <c r="D29" s="148">
        <v>0</v>
      </c>
      <c r="E29" s="36"/>
    </row>
    <row r="30" spans="1:5" s="32" customFormat="1" ht="15" hidden="1">
      <c r="A30" s="149" t="s">
        <v>95</v>
      </c>
      <c r="B30" s="106"/>
      <c r="C30" s="155"/>
      <c r="D30" s="155"/>
      <c r="E30" s="36"/>
    </row>
    <row r="31" spans="1:5" s="32" customFormat="1" ht="9.75" customHeight="1">
      <c r="A31" s="27"/>
      <c r="B31" s="30"/>
      <c r="C31" s="35"/>
      <c r="D31" s="35"/>
      <c r="E31" s="40"/>
    </row>
    <row r="32" spans="1:4" s="32" customFormat="1" ht="15">
      <c r="A32" s="27"/>
      <c r="B32" s="30"/>
      <c r="C32" s="41"/>
      <c r="D32" s="41"/>
    </row>
    <row r="33" spans="1:4" ht="15">
      <c r="A33" s="42"/>
      <c r="B33" s="26"/>
      <c r="C33" s="26"/>
      <c r="D33" s="26"/>
    </row>
    <row r="34" spans="2:4" ht="12.75">
      <c r="B34" s="26"/>
      <c r="C34" s="26"/>
      <c r="D34" s="26"/>
    </row>
    <row r="35" ht="14.25">
      <c r="A35" s="44" t="s">
        <v>29</v>
      </c>
    </row>
    <row r="36" ht="14.25">
      <c r="A36" s="46" t="s">
        <v>56</v>
      </c>
    </row>
    <row r="37" ht="14.25">
      <c r="A37" s="46"/>
    </row>
    <row r="38" ht="14.25">
      <c r="A38" s="44" t="s">
        <v>17</v>
      </c>
    </row>
    <row r="39" ht="14.25">
      <c r="A39" s="46" t="s">
        <v>136</v>
      </c>
    </row>
    <row r="41" ht="18.75">
      <c r="A41" s="92">
        <v>44208</v>
      </c>
    </row>
    <row r="42" ht="12.75">
      <c r="A42" s="26" t="s">
        <v>28</v>
      </c>
    </row>
    <row r="43" ht="15">
      <c r="A43" s="61" t="s">
        <v>28</v>
      </c>
    </row>
    <row r="45" ht="15">
      <c r="A45" s="48"/>
    </row>
  </sheetData>
  <sheetProtection/>
  <mergeCells count="1">
    <mergeCell ref="A2:D2"/>
  </mergeCells>
  <printOptions horizontalCentered="1"/>
  <pageMargins left="0.15748031496062992" right="0.15748031496062992" top="0.6692913385826772" bottom="0.31496062992125984" header="0.3937007874015748" footer="0.7874015748031497"/>
  <pageSetup blackAndWhite="1"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B11" sqref="B11"/>
    </sheetView>
  </sheetViews>
  <sheetFormatPr defaultColWidth="0" defaultRowHeight="0" customHeight="1" zeroHeight="1"/>
  <cols>
    <col min="1" max="1" width="62.140625" style="59" customWidth="1"/>
    <col min="2" max="2" width="14.57421875" style="17" customWidth="1"/>
    <col min="3" max="3" width="12.140625" style="17" customWidth="1"/>
    <col min="4" max="4" width="13.28125" style="10" customWidth="1"/>
    <col min="5" max="5" width="8.140625" style="3" customWidth="1"/>
    <col min="6" max="6" width="23.8515625" style="9" hidden="1" customWidth="1"/>
    <col min="7" max="7" width="10.57421875" style="9" hidden="1" customWidth="1"/>
    <col min="8" max="8" width="13.28125" style="9" hidden="1" customWidth="1"/>
    <col min="9" max="10" width="9.140625" style="9" hidden="1" customWidth="1"/>
    <col min="11" max="16384" width="7.8515625" style="9" hidden="1" customWidth="1"/>
  </cols>
  <sheetData>
    <row r="1" spans="1:6" s="4" customFormat="1" ht="18" customHeight="1">
      <c r="A1" s="192" t="str">
        <f>'отчет доход'!A1:D1</f>
        <v>"БЪЛГАРСКА ЗАХАР" АД</v>
      </c>
      <c r="B1" s="193"/>
      <c r="C1" s="193"/>
      <c r="D1" s="49"/>
      <c r="E1" s="3"/>
      <c r="F1" s="53"/>
    </row>
    <row r="2" spans="1:5" s="6" customFormat="1" ht="18" customHeight="1">
      <c r="A2" s="194" t="s">
        <v>126</v>
      </c>
      <c r="B2" s="195"/>
      <c r="C2" s="195"/>
      <c r="D2" s="49"/>
      <c r="E2" s="5"/>
    </row>
    <row r="3" spans="1:5" s="6" customFormat="1" ht="18" customHeight="1">
      <c r="A3" s="158" t="s">
        <v>140</v>
      </c>
      <c r="B3" s="28"/>
      <c r="C3" s="28"/>
      <c r="D3" s="49"/>
      <c r="E3" s="5"/>
    </row>
    <row r="4" spans="1:6" ht="17.25" customHeight="1">
      <c r="A4" s="54"/>
      <c r="B4" s="91"/>
      <c r="C4" s="24"/>
      <c r="D4" s="7"/>
      <c r="E4" s="8"/>
      <c r="F4" s="55"/>
    </row>
    <row r="5" spans="1:6" ht="22.5" customHeight="1">
      <c r="A5" s="111"/>
      <c r="B5" s="112">
        <v>44196</v>
      </c>
      <c r="C5" s="112">
        <v>43830</v>
      </c>
      <c r="D5" s="7"/>
      <c r="E5" s="8"/>
      <c r="F5" s="55"/>
    </row>
    <row r="6" spans="1:6" ht="16.5" customHeight="1">
      <c r="A6" s="111"/>
      <c r="B6" s="109"/>
      <c r="C6" s="109"/>
      <c r="D6" s="7"/>
      <c r="E6" s="8"/>
      <c r="F6" s="55"/>
    </row>
    <row r="7" spans="1:6" ht="16.5" customHeight="1">
      <c r="A7" s="111"/>
      <c r="B7" s="109" t="s">
        <v>50</v>
      </c>
      <c r="C7" s="109" t="s">
        <v>50</v>
      </c>
      <c r="D7" s="7"/>
      <c r="E7" s="8"/>
      <c r="F7" s="55"/>
    </row>
    <row r="8" spans="1:8" ht="13.5" customHeight="1">
      <c r="A8" s="113" t="s">
        <v>106</v>
      </c>
      <c r="B8" s="169"/>
      <c r="C8" s="169"/>
      <c r="D8" s="11"/>
      <c r="E8" s="5"/>
      <c r="F8" s="11"/>
      <c r="G8" s="12" t="e">
        <f>+C8+F8+#REF!</f>
        <v>#REF!</v>
      </c>
      <c r="H8" s="12">
        <f>+C8+F8</f>
        <v>0</v>
      </c>
    </row>
    <row r="9" spans="1:7" ht="13.5" customHeight="1">
      <c r="A9" s="114" t="s">
        <v>7</v>
      </c>
      <c r="B9" s="169">
        <v>2</v>
      </c>
      <c r="C9" s="169">
        <v>5</v>
      </c>
      <c r="D9" s="11"/>
      <c r="E9" s="5"/>
      <c r="F9" s="11"/>
      <c r="G9" s="12">
        <f>+C9+F9</f>
        <v>5</v>
      </c>
    </row>
    <row r="10" spans="1:10" ht="13.5" customHeight="1">
      <c r="A10" s="114" t="s">
        <v>8</v>
      </c>
      <c r="B10" s="169">
        <v>-2</v>
      </c>
      <c r="C10" s="169">
        <v>-10</v>
      </c>
      <c r="D10" s="11"/>
      <c r="E10" s="5"/>
      <c r="F10" s="11"/>
      <c r="G10" s="12">
        <f>+C10+F10</f>
        <v>-10</v>
      </c>
      <c r="J10" s="12" t="e">
        <f>+C10+#REF!</f>
        <v>#REF!</v>
      </c>
    </row>
    <row r="11" spans="1:10" ht="13.5" customHeight="1">
      <c r="A11" s="114" t="s">
        <v>9</v>
      </c>
      <c r="B11" s="169">
        <v>0</v>
      </c>
      <c r="C11" s="169">
        <v>0</v>
      </c>
      <c r="D11" s="11"/>
      <c r="E11" s="5"/>
      <c r="F11" s="11"/>
      <c r="G11" s="12"/>
      <c r="J11" s="12"/>
    </row>
    <row r="12" spans="1:7" s="14" customFormat="1" ht="13.5" customHeight="1" hidden="1">
      <c r="A12" s="114" t="s">
        <v>98</v>
      </c>
      <c r="B12" s="169"/>
      <c r="C12" s="169"/>
      <c r="D12" s="11"/>
      <c r="E12" s="3"/>
      <c r="F12" s="11"/>
      <c r="G12" s="12"/>
    </row>
    <row r="13" spans="1:7" s="14" customFormat="1" ht="13.5" customHeight="1" hidden="1">
      <c r="A13" s="114" t="s">
        <v>99</v>
      </c>
      <c r="B13" s="169"/>
      <c r="C13" s="169"/>
      <c r="D13" s="11"/>
      <c r="E13" s="3"/>
      <c r="F13" s="11"/>
      <c r="G13" s="12"/>
    </row>
    <row r="14" spans="1:7" s="14" customFormat="1" ht="13.5" customHeight="1" hidden="1">
      <c r="A14" s="114" t="s">
        <v>100</v>
      </c>
      <c r="B14" s="169"/>
      <c r="C14" s="169"/>
      <c r="D14" s="11"/>
      <c r="E14" s="3"/>
      <c r="F14" s="11"/>
      <c r="G14" s="12"/>
    </row>
    <row r="15" spans="1:7" s="14" customFormat="1" ht="13.5" customHeight="1" hidden="1">
      <c r="A15" s="114" t="s">
        <v>101</v>
      </c>
      <c r="B15" s="169"/>
      <c r="C15" s="169"/>
      <c r="D15" s="11"/>
      <c r="E15" s="3"/>
      <c r="F15" s="11"/>
      <c r="G15" s="12"/>
    </row>
    <row r="16" spans="1:7" s="14" customFormat="1" ht="15" hidden="1">
      <c r="A16" s="114" t="s">
        <v>102</v>
      </c>
      <c r="B16" s="169"/>
      <c r="C16" s="169"/>
      <c r="D16" s="11"/>
      <c r="E16" s="3"/>
      <c r="F16" s="11"/>
      <c r="G16" s="12"/>
    </row>
    <row r="17" spans="1:7" s="14" customFormat="1" ht="13.5" customHeight="1" hidden="1">
      <c r="A17" s="114" t="s">
        <v>103</v>
      </c>
      <c r="B17" s="169"/>
      <c r="C17" s="169"/>
      <c r="D17" s="11"/>
      <c r="E17" s="3"/>
      <c r="F17" s="11"/>
      <c r="G17" s="12"/>
    </row>
    <row r="18" spans="1:7" ht="13.5" customHeight="1" hidden="1">
      <c r="A18" s="114" t="s">
        <v>104</v>
      </c>
      <c r="B18" s="169"/>
      <c r="C18" s="169"/>
      <c r="D18" s="11"/>
      <c r="F18" s="11"/>
      <c r="G18" s="12"/>
    </row>
    <row r="19" spans="1:7" ht="13.5" customHeight="1">
      <c r="A19" s="114" t="s">
        <v>105</v>
      </c>
      <c r="B19" s="169">
        <v>0</v>
      </c>
      <c r="C19" s="169">
        <v>0</v>
      </c>
      <c r="D19" s="11"/>
      <c r="F19" s="11"/>
      <c r="G19" s="12"/>
    </row>
    <row r="20" spans="1:7" s="14" customFormat="1" ht="13.5" customHeight="1">
      <c r="A20" s="113" t="s">
        <v>107</v>
      </c>
      <c r="B20" s="170">
        <f>SUM(B9:B19)</f>
        <v>0</v>
      </c>
      <c r="C20" s="170">
        <f>SUM(C9:C19)</f>
        <v>-5</v>
      </c>
      <c r="D20" s="11"/>
      <c r="E20" s="3"/>
      <c r="F20" s="11"/>
      <c r="G20" s="12">
        <f>+C20+F20</f>
        <v>-5</v>
      </c>
    </row>
    <row r="21" spans="1:7" ht="13.5" customHeight="1" hidden="1">
      <c r="A21" s="113" t="s">
        <v>108</v>
      </c>
      <c r="B21" s="169">
        <v>0</v>
      </c>
      <c r="C21" s="169">
        <v>0</v>
      </c>
      <c r="D21" s="11"/>
      <c r="F21" s="11"/>
      <c r="G21" s="12"/>
    </row>
    <row r="22" spans="1:7" ht="13.5" customHeight="1" hidden="1">
      <c r="A22" s="114" t="s">
        <v>109</v>
      </c>
      <c r="B22" s="169"/>
      <c r="C22" s="169"/>
      <c r="D22" s="11"/>
      <c r="F22" s="11"/>
      <c r="G22" s="12"/>
    </row>
    <row r="23" spans="1:8" ht="15" hidden="1">
      <c r="A23" s="115" t="s">
        <v>110</v>
      </c>
      <c r="B23" s="169"/>
      <c r="C23" s="169"/>
      <c r="D23" s="56"/>
      <c r="E23" s="5"/>
      <c r="F23" s="11"/>
      <c r="G23" s="12">
        <f>+C23+F23</f>
        <v>0</v>
      </c>
      <c r="H23" s="12"/>
    </row>
    <row r="24" spans="1:9" ht="13.5" customHeight="1" hidden="1">
      <c r="A24" s="114" t="s">
        <v>111</v>
      </c>
      <c r="B24" s="169"/>
      <c r="C24" s="169"/>
      <c r="D24" s="11"/>
      <c r="E24" s="5"/>
      <c r="F24" s="11"/>
      <c r="G24" s="12">
        <f>+C24+F24</f>
        <v>0</v>
      </c>
      <c r="H24" s="12"/>
      <c r="I24" s="9" t="e">
        <f>+#REF!+#REF!</f>
        <v>#REF!</v>
      </c>
    </row>
    <row r="25" spans="1:8" ht="13.5" customHeight="1" hidden="1">
      <c r="A25" s="114" t="s">
        <v>112</v>
      </c>
      <c r="B25" s="169"/>
      <c r="C25" s="169"/>
      <c r="D25" s="11"/>
      <c r="E25" s="5"/>
      <c r="F25" s="11"/>
      <c r="G25" s="12"/>
      <c r="H25" s="12"/>
    </row>
    <row r="26" spans="1:7" ht="13.5" customHeight="1" hidden="1">
      <c r="A26" s="114" t="s">
        <v>113</v>
      </c>
      <c r="B26" s="169"/>
      <c r="C26" s="169"/>
      <c r="F26" s="11"/>
      <c r="G26" s="12"/>
    </row>
    <row r="27" spans="1:7" ht="0.75" customHeight="1" hidden="1">
      <c r="A27" s="114" t="s">
        <v>31</v>
      </c>
      <c r="B27" s="169"/>
      <c r="C27" s="169"/>
      <c r="F27" s="11"/>
      <c r="G27" s="12"/>
    </row>
    <row r="28" spans="1:7" ht="15" hidden="1">
      <c r="A28" s="114" t="s">
        <v>114</v>
      </c>
      <c r="B28" s="169"/>
      <c r="C28" s="169"/>
      <c r="E28" s="5"/>
      <c r="F28" s="11"/>
      <c r="G28" s="12"/>
    </row>
    <row r="29" spans="1:7" ht="13.5" customHeight="1" hidden="1">
      <c r="A29" s="114" t="s">
        <v>115</v>
      </c>
      <c r="B29" s="169"/>
      <c r="C29" s="169"/>
      <c r="E29" s="5"/>
      <c r="F29" s="11"/>
      <c r="G29" s="12"/>
    </row>
    <row r="30" spans="1:7" ht="13.5" customHeight="1" hidden="1">
      <c r="A30" s="114" t="s">
        <v>116</v>
      </c>
      <c r="B30" s="169"/>
      <c r="C30" s="169"/>
      <c r="E30" s="5"/>
      <c r="F30" s="11"/>
      <c r="G30" s="12"/>
    </row>
    <row r="31" spans="1:4" ht="13.5" customHeight="1">
      <c r="A31" s="113" t="s">
        <v>117</v>
      </c>
      <c r="B31" s="170">
        <f>SUM(B22:B30)</f>
        <v>0</v>
      </c>
      <c r="C31" s="170">
        <f>SUM(C22:C30)</f>
        <v>0</v>
      </c>
      <c r="D31" s="15"/>
    </row>
    <row r="32" spans="1:3" ht="13.5" customHeight="1">
      <c r="A32" s="116" t="s">
        <v>118</v>
      </c>
      <c r="B32" s="169"/>
      <c r="C32" s="169"/>
    </row>
    <row r="33" spans="1:5" s="14" customFormat="1" ht="14.25">
      <c r="A33" s="156" t="s">
        <v>119</v>
      </c>
      <c r="B33" s="171">
        <v>0</v>
      </c>
      <c r="C33" s="171">
        <v>5</v>
      </c>
      <c r="D33" s="57"/>
      <c r="E33" s="5"/>
    </row>
    <row r="34" spans="1:3" ht="13.5" customHeight="1">
      <c r="A34" s="116" t="s">
        <v>120</v>
      </c>
      <c r="B34" s="169"/>
      <c r="C34" s="169"/>
    </row>
    <row r="35" spans="1:3" ht="13.5" customHeight="1">
      <c r="A35" s="116" t="s">
        <v>121</v>
      </c>
      <c r="B35" s="169"/>
      <c r="C35" s="169"/>
    </row>
    <row r="36" spans="1:3" ht="20.25" customHeight="1">
      <c r="A36" s="113" t="s">
        <v>122</v>
      </c>
      <c r="B36" s="172">
        <f>B32+B33+B34+B35</f>
        <v>0</v>
      </c>
      <c r="C36" s="172">
        <f>C32+C33+C34+C35</f>
        <v>5</v>
      </c>
    </row>
    <row r="37" spans="1:3" ht="13.5" customHeight="1">
      <c r="A37" s="157" t="s">
        <v>123</v>
      </c>
      <c r="B37" s="172">
        <f>B20+B31+B36</f>
        <v>0</v>
      </c>
      <c r="C37" s="172">
        <f>C20+C31+C36</f>
        <v>0</v>
      </c>
    </row>
    <row r="38" spans="1:3" ht="13.5" customHeight="1">
      <c r="A38" s="113" t="s">
        <v>124</v>
      </c>
      <c r="B38" s="169">
        <v>7</v>
      </c>
      <c r="C38" s="169">
        <v>7</v>
      </c>
    </row>
    <row r="39" spans="1:3" ht="13.5" customHeight="1">
      <c r="A39" s="113" t="s">
        <v>125</v>
      </c>
      <c r="B39" s="169">
        <f>B37+B38</f>
        <v>7</v>
      </c>
      <c r="C39" s="169">
        <f>C37+C38</f>
        <v>7</v>
      </c>
    </row>
    <row r="40" spans="1:3" ht="15.75">
      <c r="A40" s="58"/>
      <c r="B40" s="63"/>
      <c r="C40" s="63"/>
    </row>
    <row r="41" spans="1:3" ht="13.5" customHeight="1">
      <c r="A41" s="62"/>
      <c r="B41" s="13"/>
      <c r="C41" s="13"/>
    </row>
    <row r="42" ht="13.5" customHeight="1">
      <c r="A42" s="50"/>
    </row>
    <row r="43" spans="1:3" ht="13.5" customHeight="1">
      <c r="A43" s="43" t="str">
        <f>'отчет доход'!A35</f>
        <v>Изпълнителен директор:</v>
      </c>
      <c r="B43" s="196"/>
      <c r="C43" s="196"/>
    </row>
    <row r="44" spans="1:3" ht="13.5" customHeight="1">
      <c r="A44" s="46" t="s">
        <v>57</v>
      </c>
      <c r="B44" s="65"/>
      <c r="C44" s="65"/>
    </row>
    <row r="45" spans="1:3" ht="13.5" customHeight="1">
      <c r="A45" s="46"/>
      <c r="B45" s="65"/>
      <c r="C45" s="65"/>
    </row>
    <row r="46" spans="1:3" ht="13.5" customHeight="1">
      <c r="A46" s="46"/>
      <c r="B46" s="65"/>
      <c r="C46" s="65"/>
    </row>
    <row r="47" spans="1:3" ht="13.5" customHeight="1">
      <c r="A47" s="44" t="s">
        <v>17</v>
      </c>
      <c r="B47" s="65"/>
      <c r="C47" s="65"/>
    </row>
    <row r="48" spans="1:3" ht="13.5" customHeight="1">
      <c r="A48" s="46" t="s">
        <v>136</v>
      </c>
      <c r="B48" s="65"/>
      <c r="C48" s="65"/>
    </row>
    <row r="49" ht="13.5" customHeight="1">
      <c r="A49" s="46"/>
    </row>
    <row r="50" ht="13.5" customHeight="1">
      <c r="A50" s="92">
        <v>44208</v>
      </c>
    </row>
    <row r="51" ht="13.5" customHeight="1">
      <c r="A51" s="52"/>
    </row>
    <row r="52" ht="13.5" customHeight="1">
      <c r="A52" s="44" t="s">
        <v>28</v>
      </c>
    </row>
    <row r="53" ht="13.5" customHeight="1">
      <c r="A53" s="46" t="str">
        <f>'отчет доход'!A43</f>
        <v> </v>
      </c>
    </row>
    <row r="54" spans="1:3" ht="13.5" customHeight="1">
      <c r="A54" s="51"/>
      <c r="C54" s="87"/>
    </row>
    <row r="55" spans="1:3" ht="15">
      <c r="A55" s="47"/>
      <c r="C55" s="87"/>
    </row>
    <row r="56" ht="0" customHeight="1" hidden="1">
      <c r="A56" s="47" t="s">
        <v>32</v>
      </c>
    </row>
    <row r="57" ht="0" customHeight="1" hidden="1">
      <c r="A57" s="1" t="s">
        <v>4</v>
      </c>
    </row>
  </sheetData>
  <sheetProtection/>
  <mergeCells count="3">
    <mergeCell ref="A1:C1"/>
    <mergeCell ref="A2:C2"/>
    <mergeCell ref="B43:C43"/>
  </mergeCells>
  <printOptions horizontalCentered="1"/>
  <pageMargins left="0.15748031496062992" right="0.15748031496062992" top="0.6692913385826772" bottom="0.11811023622047245" header="0.3937007874015748" footer="0.7874015748031497"/>
  <pageSetup blackAndWhite="1" firstPageNumber="1" useFirstPageNumber="1" fitToHeight="0" fitToWidth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3"/>
  <sheetViews>
    <sheetView zoomScaleSheetLayoutView="100" zoomScalePageLayoutView="0" workbookViewId="0" topLeftCell="A1">
      <selection activeCell="Q44" sqref="Q44"/>
    </sheetView>
  </sheetViews>
  <sheetFormatPr defaultColWidth="9.140625" defaultRowHeight="12.75"/>
  <cols>
    <col min="1" max="1" width="47.7109375" style="18" customWidth="1"/>
    <col min="2" max="2" width="9.8515625" style="18" customWidth="1"/>
    <col min="3" max="3" width="0.85546875" style="18" customWidth="1"/>
    <col min="4" max="4" width="8.140625" style="18" customWidth="1"/>
    <col min="5" max="5" width="10.00390625" style="18" hidden="1" customWidth="1"/>
    <col min="6" max="6" width="1.7109375" style="18" hidden="1" customWidth="1"/>
    <col min="7" max="7" width="11.00390625" style="18" customWidth="1"/>
    <col min="8" max="8" width="8.421875" style="18" hidden="1" customWidth="1"/>
    <col min="9" max="9" width="0.5625" style="18" hidden="1" customWidth="1"/>
    <col min="10" max="10" width="11.00390625" style="18" hidden="1" customWidth="1"/>
    <col min="11" max="11" width="0.85546875" style="18" hidden="1" customWidth="1"/>
    <col min="12" max="12" width="10.8515625" style="18" hidden="1" customWidth="1"/>
    <col min="13" max="13" width="0.85546875" style="18" hidden="1" customWidth="1"/>
    <col min="14" max="14" width="10.00390625" style="18" customWidth="1"/>
    <col min="15" max="15" width="7.8515625" style="18" customWidth="1"/>
    <col min="16" max="16" width="0.13671875" style="18" customWidth="1"/>
    <col min="17" max="17" width="11.421875" style="18" customWidth="1"/>
    <col min="18" max="18" width="11.00390625" style="18" hidden="1" customWidth="1"/>
    <col min="19" max="19" width="2.00390625" style="18" hidden="1" customWidth="1"/>
    <col min="20" max="20" width="12.7109375" style="18" customWidth="1"/>
    <col min="21" max="21" width="47.00390625" style="78" customWidth="1"/>
    <col min="22" max="16384" width="9.140625" style="18" customWidth="1"/>
  </cols>
  <sheetData>
    <row r="1" spans="1:20" ht="18" customHeight="1">
      <c r="A1" s="199" t="s">
        <v>54</v>
      </c>
      <c r="B1" s="200"/>
      <c r="C1" s="200"/>
      <c r="D1" s="200"/>
      <c r="E1" s="20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194" t="s">
        <v>135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</row>
    <row r="3" spans="1:20" ht="16.5" customHeight="1">
      <c r="A3" s="204" t="s">
        <v>139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</row>
    <row r="4" spans="1:23" ht="38.25" customHeight="1">
      <c r="A4" s="201"/>
      <c r="B4" s="197" t="s">
        <v>20</v>
      </c>
      <c r="C4" s="117"/>
      <c r="D4" s="197" t="s">
        <v>6</v>
      </c>
      <c r="E4" s="197" t="s">
        <v>10</v>
      </c>
      <c r="F4" s="117"/>
      <c r="G4" s="197" t="s">
        <v>25</v>
      </c>
      <c r="H4" s="117" t="s">
        <v>11</v>
      </c>
      <c r="I4" s="117"/>
      <c r="J4" s="117" t="s">
        <v>12</v>
      </c>
      <c r="K4" s="117"/>
      <c r="L4" s="117" t="s">
        <v>13</v>
      </c>
      <c r="M4" s="117"/>
      <c r="N4" s="197" t="s">
        <v>21</v>
      </c>
      <c r="O4" s="197"/>
      <c r="P4" s="117"/>
      <c r="Q4" s="197" t="s">
        <v>27</v>
      </c>
      <c r="R4" s="197" t="s">
        <v>14</v>
      </c>
      <c r="S4" s="117"/>
      <c r="T4" s="197" t="s">
        <v>22</v>
      </c>
      <c r="V4"/>
      <c r="W4"/>
    </row>
    <row r="5" spans="1:23" s="19" customFormat="1" ht="15">
      <c r="A5" s="202"/>
      <c r="B5" s="198"/>
      <c r="C5" s="118"/>
      <c r="D5" s="198"/>
      <c r="E5" s="198"/>
      <c r="F5" s="118"/>
      <c r="G5" s="198"/>
      <c r="H5" s="119" t="s">
        <v>15</v>
      </c>
      <c r="I5" s="119"/>
      <c r="J5" s="119" t="s">
        <v>15</v>
      </c>
      <c r="K5" s="119"/>
      <c r="L5" s="119" t="s">
        <v>15</v>
      </c>
      <c r="M5" s="119"/>
      <c r="N5" s="198"/>
      <c r="O5" s="198"/>
      <c r="P5" s="118"/>
      <c r="Q5" s="198"/>
      <c r="R5" s="198"/>
      <c r="S5" s="118"/>
      <c r="T5" s="198"/>
      <c r="U5" s="79"/>
      <c r="V5"/>
      <c r="W5"/>
    </row>
    <row r="6" spans="1:23" s="19" customFormat="1" ht="15">
      <c r="A6" s="93"/>
      <c r="B6" s="120" t="s">
        <v>50</v>
      </c>
      <c r="C6" s="121"/>
      <c r="D6" s="120" t="s">
        <v>50</v>
      </c>
      <c r="E6" s="122"/>
      <c r="F6" s="121"/>
      <c r="G6" s="120" t="s">
        <v>50</v>
      </c>
      <c r="H6" s="123"/>
      <c r="I6" s="123"/>
      <c r="J6" s="123"/>
      <c r="K6" s="123"/>
      <c r="L6" s="123"/>
      <c r="M6" s="123"/>
      <c r="N6" s="120" t="s">
        <v>50</v>
      </c>
      <c r="O6" s="122"/>
      <c r="P6" s="121"/>
      <c r="Q6" s="120" t="s">
        <v>50</v>
      </c>
      <c r="R6" s="122"/>
      <c r="S6" s="121"/>
      <c r="T6" s="120" t="s">
        <v>50</v>
      </c>
      <c r="U6" s="79"/>
      <c r="V6"/>
      <c r="W6"/>
    </row>
    <row r="7" spans="1:23" s="20" customFormat="1" ht="15" hidden="1">
      <c r="A7" s="94"/>
      <c r="B7" s="124"/>
      <c r="C7" s="125"/>
      <c r="D7" s="124"/>
      <c r="E7" s="125"/>
      <c r="F7" s="125"/>
      <c r="G7" s="124"/>
      <c r="H7" s="126"/>
      <c r="I7" s="126"/>
      <c r="J7" s="126"/>
      <c r="K7" s="126"/>
      <c r="L7" s="126"/>
      <c r="M7" s="126"/>
      <c r="N7" s="124"/>
      <c r="O7" s="124"/>
      <c r="P7" s="125"/>
      <c r="Q7" s="127">
        <v>0</v>
      </c>
      <c r="R7" s="125"/>
      <c r="S7" s="125"/>
      <c r="T7" s="128">
        <f>SUM(B7,D7,E7,G7,N7,Q7,R7)</f>
        <v>0</v>
      </c>
      <c r="U7" s="80"/>
      <c r="V7"/>
      <c r="W7"/>
    </row>
    <row r="8" spans="1:23" s="20" customFormat="1" ht="0.75" customHeight="1">
      <c r="A8" s="129" t="s">
        <v>24</v>
      </c>
      <c r="B8" s="130">
        <v>0</v>
      </c>
      <c r="C8" s="131"/>
      <c r="D8" s="130">
        <v>0</v>
      </c>
      <c r="E8" s="130" t="e">
        <f>SUM(#REF!)</f>
        <v>#REF!</v>
      </c>
      <c r="F8" s="131"/>
      <c r="G8" s="130"/>
      <c r="H8" s="132"/>
      <c r="I8" s="132"/>
      <c r="J8" s="132"/>
      <c r="K8" s="132"/>
      <c r="L8" s="132"/>
      <c r="M8" s="132"/>
      <c r="N8" s="130">
        <v>0</v>
      </c>
      <c r="O8" s="131"/>
      <c r="P8" s="131"/>
      <c r="Q8" s="130"/>
      <c r="R8" s="130" t="e">
        <f>SUM(#REF!)</f>
        <v>#REF!</v>
      </c>
      <c r="S8" s="131"/>
      <c r="T8" s="128" t="e">
        <f>SUM(B8,D8,E8,G8,N8,Q8,R8)</f>
        <v>#REF!</v>
      </c>
      <c r="U8" s="80"/>
      <c r="V8"/>
      <c r="W8"/>
    </row>
    <row r="9" spans="1:23" s="21" customFormat="1" ht="15" hidden="1">
      <c r="A9" s="94" t="s">
        <v>16</v>
      </c>
      <c r="B9" s="95">
        <f>SUM(B7,B8)</f>
        <v>0</v>
      </c>
      <c r="C9" s="96"/>
      <c r="D9" s="95">
        <f>D7+D8</f>
        <v>0</v>
      </c>
      <c r="E9" s="95" t="e">
        <f>SUM(E7,E8)</f>
        <v>#REF!</v>
      </c>
      <c r="F9" s="96"/>
      <c r="G9" s="95">
        <f>G7+G8</f>
        <v>0</v>
      </c>
      <c r="H9" s="128"/>
      <c r="I9" s="128"/>
      <c r="J9" s="128"/>
      <c r="K9" s="128"/>
      <c r="L9" s="128"/>
      <c r="M9" s="128"/>
      <c r="N9" s="95">
        <f>N7+N8</f>
        <v>0</v>
      </c>
      <c r="O9" s="96"/>
      <c r="P9" s="96"/>
      <c r="Q9" s="95">
        <f>Q7+Q8</f>
        <v>0</v>
      </c>
      <c r="R9" s="95" t="e">
        <f>SUM(R7,R8)</f>
        <v>#REF!</v>
      </c>
      <c r="S9" s="96"/>
      <c r="T9" s="128"/>
      <c r="U9" s="80"/>
      <c r="V9"/>
      <c r="W9"/>
    </row>
    <row r="10" spans="1:23" s="21" customFormat="1" ht="27" customHeight="1" hidden="1">
      <c r="A10" s="94" t="s">
        <v>36</v>
      </c>
      <c r="B10" s="95"/>
      <c r="C10" s="96"/>
      <c r="D10" s="95"/>
      <c r="E10" s="95"/>
      <c r="F10" s="96"/>
      <c r="G10" s="95"/>
      <c r="H10" s="128"/>
      <c r="I10" s="128"/>
      <c r="J10" s="128"/>
      <c r="K10" s="128"/>
      <c r="L10" s="128"/>
      <c r="M10" s="128"/>
      <c r="N10" s="95"/>
      <c r="O10" s="96"/>
      <c r="P10" s="96"/>
      <c r="Q10" s="95"/>
      <c r="R10" s="95"/>
      <c r="S10" s="96"/>
      <c r="T10" s="128">
        <f>SUM(B10:Q10)</f>
        <v>0</v>
      </c>
      <c r="U10" s="80"/>
      <c r="V10"/>
      <c r="W10"/>
    </row>
    <row r="11" spans="1:23" s="21" customFormat="1" ht="25.5" hidden="1">
      <c r="A11" s="129" t="s">
        <v>35</v>
      </c>
      <c r="B11" s="95"/>
      <c r="C11" s="96"/>
      <c r="D11" s="95"/>
      <c r="E11" s="95"/>
      <c r="F11" s="96"/>
      <c r="G11" s="95">
        <v>0</v>
      </c>
      <c r="H11" s="128"/>
      <c r="I11" s="128"/>
      <c r="J11" s="128"/>
      <c r="K11" s="128"/>
      <c r="L11" s="128"/>
      <c r="M11" s="128"/>
      <c r="N11" s="95"/>
      <c r="O11" s="96"/>
      <c r="P11" s="96"/>
      <c r="Q11" s="95"/>
      <c r="R11" s="95"/>
      <c r="S11" s="96"/>
      <c r="T11" s="128">
        <f>SUM(B11:Q11)</f>
        <v>0</v>
      </c>
      <c r="U11" s="80"/>
      <c r="V11"/>
      <c r="W11"/>
    </row>
    <row r="12" spans="1:23" s="21" customFormat="1" ht="24.75" customHeight="1" hidden="1">
      <c r="A12" s="94" t="s">
        <v>37</v>
      </c>
      <c r="B12" s="95">
        <f>SUM(B10:B11)</f>
        <v>0</v>
      </c>
      <c r="C12" s="96"/>
      <c r="D12" s="95">
        <f aca="true" t="shared" si="0" ref="D12:Q12">SUM(D10:D11)</f>
        <v>0</v>
      </c>
      <c r="E12" s="95">
        <f t="shared" si="0"/>
        <v>0</v>
      </c>
      <c r="F12" s="95">
        <f t="shared" si="0"/>
        <v>0</v>
      </c>
      <c r="G12" s="95">
        <f t="shared" si="0"/>
        <v>0</v>
      </c>
      <c r="H12" s="95">
        <f t="shared" si="0"/>
        <v>0</v>
      </c>
      <c r="I12" s="95">
        <f t="shared" si="0"/>
        <v>0</v>
      </c>
      <c r="J12" s="95">
        <f t="shared" si="0"/>
        <v>0</v>
      </c>
      <c r="K12" s="95">
        <f t="shared" si="0"/>
        <v>0</v>
      </c>
      <c r="L12" s="95">
        <f t="shared" si="0"/>
        <v>0</v>
      </c>
      <c r="M12" s="95">
        <f t="shared" si="0"/>
        <v>0</v>
      </c>
      <c r="N12" s="95">
        <f t="shared" si="0"/>
        <v>0</v>
      </c>
      <c r="O12" s="95">
        <f t="shared" si="0"/>
        <v>0</v>
      </c>
      <c r="P12" s="95">
        <f t="shared" si="0"/>
        <v>0</v>
      </c>
      <c r="Q12" s="95">
        <f t="shared" si="0"/>
        <v>0</v>
      </c>
      <c r="R12" s="95"/>
      <c r="S12" s="96"/>
      <c r="T12" s="128">
        <f>SUM(B12:Q12)</f>
        <v>0</v>
      </c>
      <c r="U12" s="80"/>
      <c r="V12"/>
      <c r="W12"/>
    </row>
    <row r="13" spans="1:23" s="21" customFormat="1" ht="23.25" customHeight="1" hidden="1">
      <c r="A13" s="94" t="s">
        <v>38</v>
      </c>
      <c r="B13" s="95">
        <f>B12</f>
        <v>0</v>
      </c>
      <c r="C13" s="134"/>
      <c r="D13" s="95">
        <f>D12</f>
        <v>0</v>
      </c>
      <c r="E13" s="95">
        <f aca="true" t="shared" si="1" ref="E13:M13">SUM(E14:E15)</f>
        <v>0</v>
      </c>
      <c r="F13" s="95">
        <f t="shared" si="1"/>
        <v>0</v>
      </c>
      <c r="G13" s="95">
        <f>G12</f>
        <v>0</v>
      </c>
      <c r="H13" s="95">
        <f t="shared" si="1"/>
        <v>0</v>
      </c>
      <c r="I13" s="95">
        <f t="shared" si="1"/>
        <v>0</v>
      </c>
      <c r="J13" s="95">
        <f t="shared" si="1"/>
        <v>0</v>
      </c>
      <c r="K13" s="95">
        <f t="shared" si="1"/>
        <v>0</v>
      </c>
      <c r="L13" s="95">
        <f t="shared" si="1"/>
        <v>0</v>
      </c>
      <c r="M13" s="95">
        <f t="shared" si="1"/>
        <v>0</v>
      </c>
      <c r="N13" s="95">
        <f>N12</f>
        <v>0</v>
      </c>
      <c r="O13" s="95"/>
      <c r="P13" s="134"/>
      <c r="Q13" s="95">
        <f>Q12</f>
        <v>0</v>
      </c>
      <c r="R13" s="95"/>
      <c r="S13" s="96"/>
      <c r="T13" s="128">
        <f>SUM(B13:Q13)</f>
        <v>0</v>
      </c>
      <c r="U13" s="80"/>
      <c r="V13"/>
      <c r="W13"/>
    </row>
    <row r="14" spans="1:23" s="21" customFormat="1" ht="15" hidden="1">
      <c r="A14" s="135"/>
      <c r="B14" s="130">
        <v>0</v>
      </c>
      <c r="C14" s="131"/>
      <c r="D14" s="130"/>
      <c r="E14" s="130"/>
      <c r="F14" s="131"/>
      <c r="G14" s="130"/>
      <c r="H14" s="132"/>
      <c r="I14" s="132"/>
      <c r="J14" s="132"/>
      <c r="K14" s="132"/>
      <c r="L14" s="132"/>
      <c r="M14" s="132"/>
      <c r="N14" s="130"/>
      <c r="O14" s="130"/>
      <c r="P14" s="131"/>
      <c r="Q14" s="130"/>
      <c r="R14" s="95"/>
      <c r="S14" s="96"/>
      <c r="T14" s="128">
        <f aca="true" t="shared" si="2" ref="T14:T27">SUM(B14:Q14)</f>
        <v>0</v>
      </c>
      <c r="U14" s="80"/>
      <c r="V14"/>
      <c r="W14"/>
    </row>
    <row r="15" spans="1:27" s="21" customFormat="1" ht="15" hidden="1">
      <c r="A15" s="136" t="s">
        <v>39</v>
      </c>
      <c r="B15" s="133">
        <f>SUM(B16:B17)</f>
        <v>0</v>
      </c>
      <c r="C15" s="133">
        <f aca="true" t="shared" si="3" ref="C15:N15">SUM(C16:C17)</f>
        <v>0</v>
      </c>
      <c r="D15" s="133">
        <f t="shared" si="3"/>
        <v>0</v>
      </c>
      <c r="E15" s="133">
        <f t="shared" si="3"/>
        <v>0</v>
      </c>
      <c r="F15" s="133">
        <f t="shared" si="3"/>
        <v>0</v>
      </c>
      <c r="G15" s="133"/>
      <c r="H15" s="133">
        <f t="shared" si="3"/>
        <v>0</v>
      </c>
      <c r="I15" s="133">
        <f t="shared" si="3"/>
        <v>0</v>
      </c>
      <c r="J15" s="133">
        <f t="shared" si="3"/>
        <v>0</v>
      </c>
      <c r="K15" s="133">
        <f t="shared" si="3"/>
        <v>0</v>
      </c>
      <c r="L15" s="133">
        <f t="shared" si="3"/>
        <v>0</v>
      </c>
      <c r="M15" s="133">
        <f t="shared" si="3"/>
        <v>0</v>
      </c>
      <c r="N15" s="133">
        <f t="shared" si="3"/>
        <v>0</v>
      </c>
      <c r="O15" s="133"/>
      <c r="P15" s="133"/>
      <c r="Q15" s="133">
        <f>SUM(Q16:Q17)</f>
        <v>0</v>
      </c>
      <c r="R15" s="95"/>
      <c r="S15" s="96"/>
      <c r="T15" s="128">
        <f t="shared" si="2"/>
        <v>0</v>
      </c>
      <c r="U15" s="80"/>
      <c r="V15"/>
      <c r="W15"/>
      <c r="X15" s="66"/>
      <c r="Y15" s="66"/>
      <c r="Z15" s="66"/>
      <c r="AA15" s="66"/>
    </row>
    <row r="16" spans="1:27" s="20" customFormat="1" ht="14.25" customHeight="1" hidden="1">
      <c r="A16" s="136" t="s">
        <v>40</v>
      </c>
      <c r="B16" s="133">
        <v>0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25"/>
      <c r="S16" s="125"/>
      <c r="T16" s="128">
        <f t="shared" si="2"/>
        <v>0</v>
      </c>
      <c r="U16" s="80"/>
      <c r="V16"/>
      <c r="W16"/>
      <c r="X16" s="67"/>
      <c r="Y16" s="67"/>
      <c r="Z16" s="67"/>
      <c r="AA16" s="67"/>
    </row>
    <row r="17" spans="1:27" s="21" customFormat="1" ht="12.75" customHeight="1" hidden="1">
      <c r="A17" s="136" t="s">
        <v>41</v>
      </c>
      <c r="B17" s="133"/>
      <c r="C17" s="133"/>
      <c r="D17" s="133"/>
      <c r="E17" s="133"/>
      <c r="F17" s="133"/>
      <c r="G17" s="133">
        <v>0</v>
      </c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95" t="e">
        <f>SUM(#REF!)</f>
        <v>#REF!</v>
      </c>
      <c r="S17" s="96"/>
      <c r="T17" s="128">
        <f>B17+D17+G17+N17+O17+Q17</f>
        <v>0</v>
      </c>
      <c r="U17" s="80"/>
      <c r="V17"/>
      <c r="W17"/>
      <c r="X17" s="66"/>
      <c r="Y17" s="66"/>
      <c r="Z17" s="66"/>
      <c r="AA17" s="66"/>
    </row>
    <row r="18" spans="1:27" s="20" customFormat="1" ht="30" hidden="1">
      <c r="A18" s="136" t="s">
        <v>42</v>
      </c>
      <c r="B18" s="133">
        <v>0</v>
      </c>
      <c r="C18" s="133"/>
      <c r="D18" s="133">
        <v>0</v>
      </c>
      <c r="E18" s="133"/>
      <c r="F18" s="133"/>
      <c r="G18" s="133">
        <v>0</v>
      </c>
      <c r="H18" s="133"/>
      <c r="I18" s="133"/>
      <c r="J18" s="133"/>
      <c r="K18" s="133"/>
      <c r="L18" s="133"/>
      <c r="M18" s="133"/>
      <c r="N18" s="133">
        <v>0</v>
      </c>
      <c r="O18" s="133"/>
      <c r="P18" s="133"/>
      <c r="Q18" s="133"/>
      <c r="R18" s="133"/>
      <c r="S18" s="133"/>
      <c r="T18" s="128">
        <f t="shared" si="2"/>
        <v>0</v>
      </c>
      <c r="U18" s="80"/>
      <c r="V18"/>
      <c r="W18"/>
      <c r="X18" s="67"/>
      <c r="Y18" s="67"/>
      <c r="Z18" s="67"/>
      <c r="AA18" s="67"/>
    </row>
    <row r="19" spans="1:27" s="20" customFormat="1" ht="29.25" customHeight="1" hidden="1">
      <c r="A19" s="136" t="s">
        <v>43</v>
      </c>
      <c r="B19" s="133">
        <v>0</v>
      </c>
      <c r="C19" s="133"/>
      <c r="D19" s="133"/>
      <c r="E19" s="133"/>
      <c r="F19" s="133"/>
      <c r="G19" s="133">
        <v>0</v>
      </c>
      <c r="H19" s="133"/>
      <c r="I19" s="133"/>
      <c r="J19" s="133"/>
      <c r="K19" s="133"/>
      <c r="L19" s="133"/>
      <c r="M19" s="133"/>
      <c r="N19" s="137">
        <v>0</v>
      </c>
      <c r="O19" s="137"/>
      <c r="P19" s="133"/>
      <c r="Q19" s="133"/>
      <c r="R19" s="133"/>
      <c r="S19" s="133"/>
      <c r="T19" s="128">
        <f t="shared" si="2"/>
        <v>0</v>
      </c>
      <c r="U19" s="80"/>
      <c r="V19"/>
      <c r="W19"/>
      <c r="X19" s="67"/>
      <c r="Y19" s="67"/>
      <c r="Z19" s="67"/>
      <c r="AA19" s="67"/>
    </row>
    <row r="20" spans="1:27" s="20" customFormat="1" ht="14.25" customHeight="1" hidden="1">
      <c r="A20" s="136" t="s">
        <v>44</v>
      </c>
      <c r="B20" s="133"/>
      <c r="C20" s="133"/>
      <c r="D20" s="133"/>
      <c r="E20" s="133"/>
      <c r="F20" s="133"/>
      <c r="G20" s="133">
        <v>0</v>
      </c>
      <c r="H20" s="133"/>
      <c r="I20" s="133"/>
      <c r="J20" s="133"/>
      <c r="K20" s="133"/>
      <c r="L20" s="133"/>
      <c r="M20" s="133"/>
      <c r="N20" s="133"/>
      <c r="O20" s="133"/>
      <c r="P20" s="133"/>
      <c r="Q20" s="133">
        <v>0</v>
      </c>
      <c r="R20" s="133"/>
      <c r="S20" s="133"/>
      <c r="T20" s="128">
        <f t="shared" si="2"/>
        <v>0</v>
      </c>
      <c r="U20" s="80"/>
      <c r="V20"/>
      <c r="W20"/>
      <c r="X20" s="67"/>
      <c r="Y20" s="67"/>
      <c r="Z20" s="67"/>
      <c r="AA20" s="67"/>
    </row>
    <row r="21" spans="1:27" s="20" customFormat="1" ht="30" hidden="1">
      <c r="A21" s="136" t="s">
        <v>45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28">
        <f t="shared" si="2"/>
        <v>0</v>
      </c>
      <c r="U21" s="80"/>
      <c r="V21"/>
      <c r="W21"/>
      <c r="X21" s="67"/>
      <c r="Y21" s="67"/>
      <c r="Z21" s="67"/>
      <c r="AA21" s="67"/>
    </row>
    <row r="22" spans="1:27" s="20" customFormat="1" ht="30" hidden="1">
      <c r="A22" s="136" t="s">
        <v>46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28">
        <f t="shared" si="2"/>
        <v>0</v>
      </c>
      <c r="U22" s="80"/>
      <c r="V22"/>
      <c r="W22"/>
      <c r="X22" s="67"/>
      <c r="Y22" s="67"/>
      <c r="Z22" s="67"/>
      <c r="AA22" s="67"/>
    </row>
    <row r="23" spans="1:27" s="20" customFormat="1" ht="15" hidden="1">
      <c r="A23" s="136" t="s">
        <v>47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28">
        <f t="shared" si="2"/>
        <v>0</v>
      </c>
      <c r="U23" s="80"/>
      <c r="V23"/>
      <c r="W23"/>
      <c r="X23" s="67"/>
      <c r="Y23" s="67"/>
      <c r="Z23" s="67"/>
      <c r="AA23" s="67"/>
    </row>
    <row r="24" spans="1:27" s="85" customFormat="1" ht="30" hidden="1">
      <c r="A24" s="138" t="s">
        <v>48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40">
        <f t="shared" si="2"/>
        <v>0</v>
      </c>
      <c r="U24" s="86"/>
      <c r="V24" s="83"/>
      <c r="W24" s="83"/>
      <c r="X24" s="84"/>
      <c r="Y24" s="84"/>
      <c r="Z24" s="84"/>
      <c r="AA24" s="84"/>
    </row>
    <row r="25" spans="1:27" s="20" customFormat="1" ht="15" hidden="1">
      <c r="A25" s="136" t="s">
        <v>49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28">
        <f t="shared" si="2"/>
        <v>0</v>
      </c>
      <c r="U25" s="80"/>
      <c r="V25"/>
      <c r="W25"/>
      <c r="X25" s="67"/>
      <c r="Y25" s="67"/>
      <c r="Z25" s="67"/>
      <c r="AA25" s="67"/>
    </row>
    <row r="26" spans="1:27" s="20" customFormat="1" ht="15" customHeight="1" hidden="1">
      <c r="A26" s="136" t="s">
        <v>51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>
        <v>0</v>
      </c>
      <c r="O26" s="133"/>
      <c r="P26" s="133"/>
      <c r="Q26" s="133"/>
      <c r="R26" s="133"/>
      <c r="S26" s="133"/>
      <c r="T26" s="128">
        <f t="shared" si="2"/>
        <v>0</v>
      </c>
      <c r="U26" s="80"/>
      <c r="V26"/>
      <c r="W26"/>
      <c r="X26" s="67"/>
      <c r="Y26" s="67"/>
      <c r="Z26" s="67"/>
      <c r="AA26" s="67"/>
    </row>
    <row r="27" spans="1:27" s="20" customFormat="1" ht="15" hidden="1">
      <c r="A27" s="141" t="s">
        <v>34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28">
        <f t="shared" si="2"/>
        <v>0</v>
      </c>
      <c r="U27" s="80"/>
      <c r="V27"/>
      <c r="W27"/>
      <c r="X27" s="67"/>
      <c r="Y27" s="67"/>
      <c r="Z27" s="67"/>
      <c r="AA27" s="67"/>
    </row>
    <row r="28" spans="1:27" s="21" customFormat="1" ht="29.25" customHeight="1" hidden="1">
      <c r="A28" s="94" t="s">
        <v>133</v>
      </c>
      <c r="B28" s="95">
        <v>718</v>
      </c>
      <c r="C28" s="96"/>
      <c r="D28" s="95">
        <v>29</v>
      </c>
      <c r="E28" s="95" t="e">
        <f>SUM(E9,#REF!,E16,E17,#REF!,#REF!,#REF!,#REF!,E21)</f>
        <v>#REF!</v>
      </c>
      <c r="F28" s="96"/>
      <c r="G28" s="95">
        <v>1617</v>
      </c>
      <c r="H28" s="128"/>
      <c r="I28" s="128"/>
      <c r="J28" s="128"/>
      <c r="K28" s="128"/>
      <c r="L28" s="128"/>
      <c r="M28" s="128"/>
      <c r="N28" s="95">
        <v>6305</v>
      </c>
      <c r="O28" s="95">
        <f>SUM(O13:O22)</f>
        <v>0</v>
      </c>
      <c r="P28" s="96"/>
      <c r="Q28" s="95">
        <v>-5995</v>
      </c>
      <c r="R28" s="95" t="e">
        <f>SUM(R9,#REF!,R16,R17,#REF!,#REF!,#REF!,#REF!,R21)</f>
        <v>#REF!</v>
      </c>
      <c r="S28" s="96"/>
      <c r="T28" s="128">
        <f>B28+D28+G28+N28+O28+Q28</f>
        <v>2674</v>
      </c>
      <c r="U28" s="81"/>
      <c r="V28"/>
      <c r="W28"/>
      <c r="X28" s="66"/>
      <c r="Y28" s="66"/>
      <c r="Z28" s="66"/>
      <c r="AA28" s="66"/>
    </row>
    <row r="29" spans="1:27" s="21" customFormat="1" ht="15" hidden="1">
      <c r="A29" s="129" t="s">
        <v>127</v>
      </c>
      <c r="B29" s="130">
        <v>0</v>
      </c>
      <c r="C29" s="131"/>
      <c r="D29" s="130">
        <v>0</v>
      </c>
      <c r="E29" s="130" t="e">
        <f>SUM(#REF!)</f>
        <v>#REF!</v>
      </c>
      <c r="F29" s="131"/>
      <c r="G29" s="130">
        <v>0</v>
      </c>
      <c r="H29" s="132"/>
      <c r="I29" s="132"/>
      <c r="J29" s="132"/>
      <c r="K29" s="132"/>
      <c r="L29" s="132"/>
      <c r="M29" s="132"/>
      <c r="N29" s="130">
        <v>0</v>
      </c>
      <c r="O29" s="130"/>
      <c r="P29" s="131"/>
      <c r="Q29" s="130"/>
      <c r="R29" s="130" t="e">
        <f>SUM(#REF!)</f>
        <v>#REF!</v>
      </c>
      <c r="S29" s="131"/>
      <c r="T29" s="128">
        <f>B29+D29+G29+N29+O29+Q29</f>
        <v>0</v>
      </c>
      <c r="U29" s="80"/>
      <c r="V29"/>
      <c r="W29"/>
      <c r="X29" s="66"/>
      <c r="Y29" s="66"/>
      <c r="Z29" s="66"/>
      <c r="AA29" s="66"/>
    </row>
    <row r="30" spans="1:27" s="21" customFormat="1" ht="15" hidden="1">
      <c r="A30" s="129" t="s">
        <v>128</v>
      </c>
      <c r="B30" s="130"/>
      <c r="C30" s="131"/>
      <c r="D30" s="130"/>
      <c r="E30" s="130"/>
      <c r="F30" s="131"/>
      <c r="G30" s="130"/>
      <c r="H30" s="132"/>
      <c r="I30" s="132"/>
      <c r="J30" s="132"/>
      <c r="K30" s="132"/>
      <c r="L30" s="132"/>
      <c r="M30" s="132"/>
      <c r="N30" s="130"/>
      <c r="O30" s="130"/>
      <c r="P30" s="131"/>
      <c r="Q30" s="130"/>
      <c r="R30" s="130"/>
      <c r="S30" s="131"/>
      <c r="T30" s="128"/>
      <c r="U30" s="80"/>
      <c r="V30"/>
      <c r="W30"/>
      <c r="X30" s="66"/>
      <c r="Y30" s="66"/>
      <c r="Z30" s="66"/>
      <c r="AA30" s="66"/>
    </row>
    <row r="31" spans="1:27" s="21" customFormat="1" ht="15" hidden="1">
      <c r="A31" s="129" t="s">
        <v>129</v>
      </c>
      <c r="B31" s="130"/>
      <c r="C31" s="131"/>
      <c r="D31" s="130"/>
      <c r="E31" s="130"/>
      <c r="F31" s="131"/>
      <c r="G31" s="130"/>
      <c r="H31" s="132"/>
      <c r="I31" s="132"/>
      <c r="J31" s="132"/>
      <c r="K31" s="132"/>
      <c r="L31" s="132"/>
      <c r="M31" s="132"/>
      <c r="N31" s="130"/>
      <c r="O31" s="130"/>
      <c r="P31" s="131"/>
      <c r="Q31" s="130"/>
      <c r="R31" s="130"/>
      <c r="S31" s="131"/>
      <c r="T31" s="128"/>
      <c r="U31" s="80"/>
      <c r="V31"/>
      <c r="W31"/>
      <c r="X31" s="66"/>
      <c r="Y31" s="66"/>
      <c r="Z31" s="66"/>
      <c r="AA31" s="66"/>
    </row>
    <row r="32" spans="1:27" s="21" customFormat="1" ht="25.5" customHeight="1" hidden="1">
      <c r="A32" s="94" t="s">
        <v>130</v>
      </c>
      <c r="B32" s="95">
        <f>SUM(B28,B29)</f>
        <v>718</v>
      </c>
      <c r="C32" s="96"/>
      <c r="D32" s="95">
        <f>SUM(D28,D29)</f>
        <v>29</v>
      </c>
      <c r="E32" s="95" t="e">
        <f>SUM(#REF!,E29)</f>
        <v>#REF!</v>
      </c>
      <c r="F32" s="96"/>
      <c r="G32" s="95">
        <f>SUM(G28,G29)</f>
        <v>1617</v>
      </c>
      <c r="H32" s="128"/>
      <c r="I32" s="128"/>
      <c r="J32" s="128"/>
      <c r="K32" s="128"/>
      <c r="L32" s="128"/>
      <c r="M32" s="128"/>
      <c r="N32" s="95">
        <f>SUM(N28,N29)</f>
        <v>6305</v>
      </c>
      <c r="O32" s="95">
        <f>SUM(O28,O29)</f>
        <v>0</v>
      </c>
      <c r="P32" s="96"/>
      <c r="Q32" s="95">
        <f>SUM(Q28,Q29)</f>
        <v>-5995</v>
      </c>
      <c r="R32" s="95" t="e">
        <f>SUM(#REF!,R29)</f>
        <v>#REF!</v>
      </c>
      <c r="S32" s="96"/>
      <c r="T32" s="128">
        <f>B32+D32+G32+N32+O32+Q32</f>
        <v>2674</v>
      </c>
      <c r="U32" s="82"/>
      <c r="V32"/>
      <c r="W32"/>
      <c r="X32" s="66"/>
      <c r="Y32" s="66"/>
      <c r="Z32" s="66"/>
      <c r="AA32" s="66"/>
    </row>
    <row r="33" spans="1:27" s="21" customFormat="1" ht="14.25" hidden="1">
      <c r="A33" s="94" t="s">
        <v>131</v>
      </c>
      <c r="B33" s="94">
        <v>0</v>
      </c>
      <c r="C33" s="94"/>
      <c r="D33" s="94">
        <v>0</v>
      </c>
      <c r="E33" s="94"/>
      <c r="F33" s="94"/>
      <c r="G33" s="94">
        <v>0</v>
      </c>
      <c r="H33" s="94"/>
      <c r="I33" s="94"/>
      <c r="J33" s="94"/>
      <c r="K33" s="94"/>
      <c r="L33" s="94"/>
      <c r="M33" s="94"/>
      <c r="N33" s="94">
        <v>0</v>
      </c>
      <c r="O33" s="94"/>
      <c r="P33" s="94"/>
      <c r="Q33" s="94">
        <v>0</v>
      </c>
      <c r="R33" s="94"/>
      <c r="S33" s="94"/>
      <c r="T33" s="94">
        <v>0</v>
      </c>
      <c r="U33"/>
      <c r="V33"/>
      <c r="W33"/>
      <c r="X33" s="66"/>
      <c r="Y33" s="66"/>
      <c r="Z33" s="66"/>
      <c r="AA33" s="66"/>
    </row>
    <row r="34" spans="1:27" s="21" customFormat="1" ht="15" hidden="1">
      <c r="A34" s="136" t="s">
        <v>39</v>
      </c>
      <c r="B34" s="133">
        <f>SUM(B35:B36)</f>
        <v>0</v>
      </c>
      <c r="C34" s="133">
        <f aca="true" t="shared" si="4" ref="C34:N34">SUM(C35:C36)</f>
        <v>0</v>
      </c>
      <c r="D34" s="133">
        <f t="shared" si="4"/>
        <v>0</v>
      </c>
      <c r="E34" s="133">
        <f t="shared" si="4"/>
        <v>0</v>
      </c>
      <c r="F34" s="133">
        <f t="shared" si="4"/>
        <v>0</v>
      </c>
      <c r="G34" s="133"/>
      <c r="H34" s="133">
        <f t="shared" si="4"/>
        <v>0</v>
      </c>
      <c r="I34" s="133">
        <f t="shared" si="4"/>
        <v>0</v>
      </c>
      <c r="J34" s="133">
        <f t="shared" si="4"/>
        <v>0</v>
      </c>
      <c r="K34" s="133">
        <f t="shared" si="4"/>
        <v>0</v>
      </c>
      <c r="L34" s="133">
        <f t="shared" si="4"/>
        <v>0</v>
      </c>
      <c r="M34" s="133">
        <f t="shared" si="4"/>
        <v>0</v>
      </c>
      <c r="N34" s="133">
        <f t="shared" si="4"/>
        <v>0</v>
      </c>
      <c r="O34" s="133"/>
      <c r="P34" s="133"/>
      <c r="Q34" s="133"/>
      <c r="R34" s="95"/>
      <c r="S34" s="96"/>
      <c r="T34" s="128">
        <f>B34+D34+G34+N34+O34+Q34</f>
        <v>0</v>
      </c>
      <c r="U34"/>
      <c r="V34"/>
      <c r="W34"/>
      <c r="X34" s="66"/>
      <c r="Y34" s="66"/>
      <c r="Z34" s="66"/>
      <c r="AA34" s="66"/>
    </row>
    <row r="35" spans="1:27" s="21" customFormat="1" ht="15" hidden="1">
      <c r="A35" s="136" t="s">
        <v>40</v>
      </c>
      <c r="B35" s="133">
        <v>0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95"/>
      <c r="S35" s="96"/>
      <c r="T35" s="128">
        <f>B35+D35+G35+N35+O35+Q35</f>
        <v>0</v>
      </c>
      <c r="U35"/>
      <c r="V35"/>
      <c r="W35"/>
      <c r="X35" s="66"/>
      <c r="Y35" s="66"/>
      <c r="Z35" s="66"/>
      <c r="AA35" s="66"/>
    </row>
    <row r="36" spans="1:27" s="21" customFormat="1" ht="30" hidden="1">
      <c r="A36" s="136" t="s">
        <v>41</v>
      </c>
      <c r="B36" s="133"/>
      <c r="C36" s="133"/>
      <c r="D36" s="133"/>
      <c r="E36" s="133"/>
      <c r="F36" s="133"/>
      <c r="G36" s="133">
        <v>0</v>
      </c>
      <c r="H36" s="133"/>
      <c r="I36" s="133"/>
      <c r="J36" s="133"/>
      <c r="K36" s="133"/>
      <c r="L36" s="133"/>
      <c r="M36" s="133"/>
      <c r="N36" s="133"/>
      <c r="O36" s="133"/>
      <c r="P36" s="133"/>
      <c r="Q36" s="133">
        <v>0</v>
      </c>
      <c r="R36" s="95"/>
      <c r="S36" s="96"/>
      <c r="T36" s="128">
        <f>B36+D36+G36+N36+O36+Q36</f>
        <v>0</v>
      </c>
      <c r="U36"/>
      <c r="V36"/>
      <c r="W36"/>
      <c r="X36" s="66"/>
      <c r="Y36" s="66"/>
      <c r="Z36" s="66"/>
      <c r="AA36" s="66"/>
    </row>
    <row r="37" spans="1:27" s="21" customFormat="1" ht="15" hidden="1">
      <c r="A37" s="136" t="s">
        <v>132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28">
        <f>SUM(B37:Q37)</f>
        <v>0</v>
      </c>
      <c r="U37"/>
      <c r="V37"/>
      <c r="W37"/>
      <c r="X37" s="66"/>
      <c r="Y37" s="66"/>
      <c r="Z37" s="66"/>
      <c r="AA37" s="66"/>
    </row>
    <row r="38" spans="1:27" s="21" customFormat="1" ht="15" hidden="1">
      <c r="A38" s="141" t="s">
        <v>34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28">
        <f>G38+Q38</f>
        <v>0</v>
      </c>
      <c r="U38"/>
      <c r="V38"/>
      <c r="W38"/>
      <c r="X38" s="66"/>
      <c r="Y38" s="66"/>
      <c r="Z38" s="66"/>
      <c r="AA38" s="66"/>
    </row>
    <row r="39" spans="1:27" s="20" customFormat="1" ht="29.25" customHeight="1">
      <c r="A39" s="94" t="s">
        <v>137</v>
      </c>
      <c r="B39" s="173">
        <f>SUM(B32:B38)</f>
        <v>718</v>
      </c>
      <c r="C39" s="174"/>
      <c r="D39" s="173">
        <f>SUM(D32:D38)</f>
        <v>29</v>
      </c>
      <c r="E39" s="173" t="e">
        <f>SUM(E32,#REF!,#REF!,#REF!,#REF!,#REF!,#REF!,#REF!,#REF!)</f>
        <v>#REF!</v>
      </c>
      <c r="F39" s="174"/>
      <c r="G39" s="173">
        <v>250</v>
      </c>
      <c r="H39" s="175"/>
      <c r="I39" s="175"/>
      <c r="J39" s="175"/>
      <c r="K39" s="175"/>
      <c r="L39" s="175"/>
      <c r="M39" s="175"/>
      <c r="N39" s="173">
        <f>SUM(N32:N38)</f>
        <v>6305</v>
      </c>
      <c r="O39" s="173">
        <f>SUM(O32:O36)</f>
        <v>0</v>
      </c>
      <c r="P39" s="174"/>
      <c r="Q39" s="173">
        <v>-8552</v>
      </c>
      <c r="R39" s="173" t="e">
        <f>SUM(R32,#REF!,#REF!,#REF!,#REF!,#REF!,#REF!,#REF!,#REF!)</f>
        <v>#REF!</v>
      </c>
      <c r="S39" s="174"/>
      <c r="T39" s="173">
        <f>B39+D39+G39+N39+Q39</f>
        <v>-1250</v>
      </c>
      <c r="U39"/>
      <c r="V39"/>
      <c r="W39"/>
      <c r="X39" s="67"/>
      <c r="Y39" s="67"/>
      <c r="Z39" s="67"/>
      <c r="AA39" s="67"/>
    </row>
    <row r="40" spans="1:27" s="20" customFormat="1" ht="15">
      <c r="A40" s="129" t="s">
        <v>127</v>
      </c>
      <c r="B40" s="176">
        <v>0</v>
      </c>
      <c r="C40" s="177"/>
      <c r="D40" s="176">
        <v>0</v>
      </c>
      <c r="E40" s="176" t="e">
        <f>SUM(#REF!)</f>
        <v>#REF!</v>
      </c>
      <c r="F40" s="177"/>
      <c r="G40" s="176"/>
      <c r="H40" s="178"/>
      <c r="I40" s="178"/>
      <c r="J40" s="178"/>
      <c r="K40" s="178"/>
      <c r="L40" s="178"/>
      <c r="M40" s="178"/>
      <c r="N40" s="176">
        <v>0</v>
      </c>
      <c r="O40" s="176"/>
      <c r="P40" s="177"/>
      <c r="Q40" s="176"/>
      <c r="R40" s="176" t="e">
        <f>SUM(#REF!)</f>
        <v>#REF!</v>
      </c>
      <c r="S40" s="177"/>
      <c r="T40" s="175">
        <f>B40+D40+G40+N40+O40+Q40</f>
        <v>0</v>
      </c>
      <c r="U40"/>
      <c r="V40"/>
      <c r="W40"/>
      <c r="X40" s="67"/>
      <c r="Y40" s="67"/>
      <c r="Z40" s="67"/>
      <c r="AA40" s="67"/>
    </row>
    <row r="41" spans="1:27" s="20" customFormat="1" ht="15">
      <c r="A41" s="129" t="s">
        <v>128</v>
      </c>
      <c r="B41" s="176"/>
      <c r="C41" s="177"/>
      <c r="D41" s="176"/>
      <c r="E41" s="176"/>
      <c r="F41" s="177"/>
      <c r="G41" s="176"/>
      <c r="H41" s="178"/>
      <c r="I41" s="178"/>
      <c r="J41" s="178"/>
      <c r="K41" s="178"/>
      <c r="L41" s="178"/>
      <c r="M41" s="178"/>
      <c r="N41" s="176"/>
      <c r="O41" s="176"/>
      <c r="P41" s="177"/>
      <c r="Q41" s="176"/>
      <c r="R41" s="176"/>
      <c r="S41" s="177"/>
      <c r="T41" s="175"/>
      <c r="U41"/>
      <c r="V41" s="68"/>
      <c r="W41" s="67"/>
      <c r="X41" s="67"/>
      <c r="Y41" s="67"/>
      <c r="Z41" s="67"/>
      <c r="AA41" s="67"/>
    </row>
    <row r="42" spans="1:27" s="20" customFormat="1" ht="15">
      <c r="A42" s="129" t="s">
        <v>129</v>
      </c>
      <c r="B42" s="176"/>
      <c r="C42" s="177"/>
      <c r="D42" s="176"/>
      <c r="E42" s="176"/>
      <c r="F42" s="177"/>
      <c r="G42" s="176"/>
      <c r="H42" s="178"/>
      <c r="I42" s="178"/>
      <c r="J42" s="178"/>
      <c r="K42" s="178"/>
      <c r="L42" s="178"/>
      <c r="M42" s="178"/>
      <c r="N42" s="176"/>
      <c r="O42" s="176"/>
      <c r="P42" s="177"/>
      <c r="Q42" s="176"/>
      <c r="R42" s="176"/>
      <c r="S42" s="177"/>
      <c r="T42" s="175"/>
      <c r="U42"/>
      <c r="V42" s="68"/>
      <c r="W42" s="67"/>
      <c r="X42" s="67"/>
      <c r="Y42" s="67"/>
      <c r="Z42" s="67"/>
      <c r="AA42" s="67"/>
    </row>
    <row r="43" spans="1:27" s="20" customFormat="1" ht="15">
      <c r="A43" s="94" t="s">
        <v>130</v>
      </c>
      <c r="B43" s="173">
        <f>SUM(B39,B40)</f>
        <v>718</v>
      </c>
      <c r="C43" s="174"/>
      <c r="D43" s="173">
        <f>SUM(D39,D40)</f>
        <v>29</v>
      </c>
      <c r="E43" s="173" t="e">
        <f>SUM(#REF!,E40)</f>
        <v>#REF!</v>
      </c>
      <c r="F43" s="174"/>
      <c r="G43" s="173">
        <f>SUM(G39,G40)</f>
        <v>250</v>
      </c>
      <c r="H43" s="175"/>
      <c r="I43" s="175"/>
      <c r="J43" s="175"/>
      <c r="K43" s="175"/>
      <c r="L43" s="175"/>
      <c r="M43" s="175"/>
      <c r="N43" s="173">
        <f>SUM(N39,N40)</f>
        <v>6305</v>
      </c>
      <c r="O43" s="173">
        <f>SUM(O39,O40)</f>
        <v>0</v>
      </c>
      <c r="P43" s="174"/>
      <c r="Q43" s="173">
        <v>-8552</v>
      </c>
      <c r="R43" s="173" t="e">
        <f>SUM(#REF!,R40)</f>
        <v>#REF!</v>
      </c>
      <c r="S43" s="174"/>
      <c r="T43" s="175">
        <f>B43+D43+G43+N43+O43+Q43</f>
        <v>-1250</v>
      </c>
      <c r="U43"/>
      <c r="V43" s="68"/>
      <c r="W43" s="67"/>
      <c r="X43" s="67"/>
      <c r="Y43" s="67"/>
      <c r="Z43" s="67"/>
      <c r="AA43" s="67"/>
    </row>
    <row r="44" spans="1:27" s="20" customFormat="1" ht="15">
      <c r="A44" s="94" t="s">
        <v>131</v>
      </c>
      <c r="B44" s="179">
        <v>0</v>
      </c>
      <c r="C44" s="179"/>
      <c r="D44" s="179">
        <v>0</v>
      </c>
      <c r="E44" s="179"/>
      <c r="F44" s="179"/>
      <c r="G44" s="179">
        <v>0</v>
      </c>
      <c r="H44" s="179"/>
      <c r="I44" s="179"/>
      <c r="J44" s="179"/>
      <c r="K44" s="179"/>
      <c r="L44" s="179"/>
      <c r="M44" s="179"/>
      <c r="N44" s="179">
        <v>0</v>
      </c>
      <c r="O44" s="179"/>
      <c r="P44" s="179"/>
      <c r="Q44" s="179">
        <v>0</v>
      </c>
      <c r="R44" s="179"/>
      <c r="S44" s="179"/>
      <c r="T44" s="179">
        <v>0</v>
      </c>
      <c r="U44"/>
      <c r="V44" s="68"/>
      <c r="W44" s="67"/>
      <c r="X44" s="67"/>
      <c r="Y44" s="67"/>
      <c r="Z44" s="67"/>
      <c r="AA44" s="67"/>
    </row>
    <row r="45" spans="1:27" s="20" customFormat="1" ht="15">
      <c r="A45" s="136" t="s">
        <v>39</v>
      </c>
      <c r="B45" s="180">
        <f>SUM(B46:B47)</f>
        <v>0</v>
      </c>
      <c r="C45" s="180">
        <f>SUM(C46:C47)</f>
        <v>0</v>
      </c>
      <c r="D45" s="180">
        <f>SUM(D46:D47)</f>
        <v>0</v>
      </c>
      <c r="E45" s="180">
        <f>SUM(E46:E47)</f>
        <v>0</v>
      </c>
      <c r="F45" s="180">
        <f>SUM(F46:F47)</f>
        <v>0</v>
      </c>
      <c r="G45" s="180"/>
      <c r="H45" s="180">
        <f aca="true" t="shared" si="5" ref="H45:N45">SUM(H46:H47)</f>
        <v>0</v>
      </c>
      <c r="I45" s="180">
        <f t="shared" si="5"/>
        <v>0</v>
      </c>
      <c r="J45" s="180">
        <f t="shared" si="5"/>
        <v>0</v>
      </c>
      <c r="K45" s="180">
        <f t="shared" si="5"/>
        <v>0</v>
      </c>
      <c r="L45" s="180">
        <f t="shared" si="5"/>
        <v>0</v>
      </c>
      <c r="M45" s="180">
        <f t="shared" si="5"/>
        <v>0</v>
      </c>
      <c r="N45" s="180">
        <f t="shared" si="5"/>
        <v>0</v>
      </c>
      <c r="O45" s="180"/>
      <c r="P45" s="180"/>
      <c r="Q45" s="180"/>
      <c r="R45" s="173"/>
      <c r="S45" s="174"/>
      <c r="T45" s="175">
        <f>B45+D45+G45+N45+O45+Q45</f>
        <v>0</v>
      </c>
      <c r="U45"/>
      <c r="V45" s="68"/>
      <c r="W45" s="67"/>
      <c r="X45" s="67"/>
      <c r="Y45" s="67"/>
      <c r="Z45" s="67"/>
      <c r="AA45" s="67"/>
    </row>
    <row r="46" spans="1:27" s="20" customFormat="1" ht="15">
      <c r="A46" s="136" t="s">
        <v>40</v>
      </c>
      <c r="B46" s="180">
        <v>0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73"/>
      <c r="S46" s="174"/>
      <c r="T46" s="175">
        <f>B46+D46+G46+N46+O46+Q46</f>
        <v>0</v>
      </c>
      <c r="U46"/>
      <c r="V46" s="68"/>
      <c r="W46" s="67"/>
      <c r="X46" s="67"/>
      <c r="Y46" s="67"/>
      <c r="Z46" s="67"/>
      <c r="AA46" s="67"/>
    </row>
    <row r="47" spans="1:27" s="20" customFormat="1" ht="30">
      <c r="A47" s="136" t="s">
        <v>41</v>
      </c>
      <c r="B47" s="180">
        <v>0</v>
      </c>
      <c r="C47" s="180"/>
      <c r="D47" s="180">
        <v>0</v>
      </c>
      <c r="E47" s="180"/>
      <c r="F47" s="180"/>
      <c r="G47" s="180">
        <v>0</v>
      </c>
      <c r="H47" s="180"/>
      <c r="I47" s="180"/>
      <c r="J47" s="180"/>
      <c r="K47" s="180"/>
      <c r="L47" s="180"/>
      <c r="M47" s="180"/>
      <c r="N47" s="180">
        <v>0</v>
      </c>
      <c r="O47" s="180"/>
      <c r="P47" s="180"/>
      <c r="Q47" s="180">
        <v>0</v>
      </c>
      <c r="R47" s="173"/>
      <c r="S47" s="174"/>
      <c r="T47" s="175">
        <f>B47+D47+G47+N47+O47+Q47</f>
        <v>0</v>
      </c>
      <c r="U47"/>
      <c r="V47" s="68"/>
      <c r="W47" s="67"/>
      <c r="X47" s="67"/>
      <c r="Y47" s="67"/>
      <c r="Z47" s="67"/>
      <c r="AA47" s="67"/>
    </row>
    <row r="48" spans="1:27" s="20" customFormat="1" ht="15">
      <c r="A48" s="136" t="s">
        <v>132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>
        <v>-1</v>
      </c>
      <c r="R48" s="180"/>
      <c r="S48" s="180"/>
      <c r="T48" s="175">
        <f>SUM(B48:Q48)</f>
        <v>-1</v>
      </c>
      <c r="U48"/>
      <c r="V48" s="68"/>
      <c r="W48" s="67"/>
      <c r="X48" s="67"/>
      <c r="Y48" s="67"/>
      <c r="Z48" s="67"/>
      <c r="AA48" s="67"/>
    </row>
    <row r="49" spans="1:27" s="20" customFormat="1" ht="15.75" customHeight="1">
      <c r="A49" s="141" t="s">
        <v>34</v>
      </c>
      <c r="B49" s="180">
        <v>0</v>
      </c>
      <c r="C49" s="180"/>
      <c r="D49" s="180">
        <v>0</v>
      </c>
      <c r="E49" s="180"/>
      <c r="F49" s="180"/>
      <c r="G49" s="180">
        <v>0</v>
      </c>
      <c r="H49" s="180"/>
      <c r="I49" s="180"/>
      <c r="J49" s="180"/>
      <c r="K49" s="180"/>
      <c r="L49" s="180"/>
      <c r="M49" s="180"/>
      <c r="N49" s="180"/>
      <c r="O49" s="180"/>
      <c r="P49" s="180"/>
      <c r="Q49" s="180">
        <v>0</v>
      </c>
      <c r="R49" s="180"/>
      <c r="S49" s="180"/>
      <c r="T49" s="175">
        <f>B49+D49+G49+N49+O49+Q49</f>
        <v>0</v>
      </c>
      <c r="U49"/>
      <c r="V49" s="67"/>
      <c r="W49" s="67"/>
      <c r="X49" s="67"/>
      <c r="Y49" s="67"/>
      <c r="Z49" s="67"/>
      <c r="AA49" s="67"/>
    </row>
    <row r="50" spans="1:27" ht="18" customHeight="1">
      <c r="A50" s="94" t="s">
        <v>138</v>
      </c>
      <c r="B50" s="173">
        <f>SUM(B43:B49)</f>
        <v>718</v>
      </c>
      <c r="C50" s="174"/>
      <c r="D50" s="173">
        <f>SUM(D43:D49)</f>
        <v>29</v>
      </c>
      <c r="E50" s="173" t="e">
        <f>SUM(E43,#REF!,#REF!,#REF!,#REF!,#REF!,#REF!,#REF!,#REF!)</f>
        <v>#REF!</v>
      </c>
      <c r="F50" s="174"/>
      <c r="G50" s="173">
        <f>SUM(G43:G49)</f>
        <v>250</v>
      </c>
      <c r="H50" s="175"/>
      <c r="I50" s="175"/>
      <c r="J50" s="175"/>
      <c r="K50" s="175"/>
      <c r="L50" s="175"/>
      <c r="M50" s="175"/>
      <c r="N50" s="173">
        <f>SUM(N43:N49)</f>
        <v>6305</v>
      </c>
      <c r="O50" s="173">
        <f>SUM(O43:O47)</f>
        <v>0</v>
      </c>
      <c r="P50" s="174"/>
      <c r="Q50" s="173">
        <f>SUM(Q43:Q49)</f>
        <v>-8553</v>
      </c>
      <c r="R50" s="173" t="e">
        <f>SUM(R43,#REF!,#REF!,#REF!,#REF!,#REF!,#REF!,#REF!,#REF!)</f>
        <v>#REF!</v>
      </c>
      <c r="S50" s="174"/>
      <c r="T50" s="173">
        <f>SUM(T43:T49)</f>
        <v>-1251</v>
      </c>
      <c r="U50"/>
      <c r="V50" s="69"/>
      <c r="W50" s="69"/>
      <c r="X50" s="69"/>
      <c r="Y50" s="69"/>
      <c r="Z50" s="69"/>
      <c r="AA50" s="69"/>
    </row>
    <row r="51" spans="1:27" ht="15">
      <c r="A51" s="61"/>
      <c r="U51"/>
      <c r="V51" s="69"/>
      <c r="W51" s="69"/>
      <c r="X51" s="69"/>
      <c r="Y51" s="69"/>
      <c r="Z51" s="69"/>
      <c r="AA51" s="69"/>
    </row>
    <row r="52" spans="1:27" ht="15">
      <c r="A52"/>
      <c r="B52" s="65"/>
      <c r="R52" s="22"/>
      <c r="S52" s="22"/>
      <c r="U52"/>
      <c r="V52" s="69"/>
      <c r="W52" s="69"/>
      <c r="X52" s="69"/>
      <c r="Y52" s="69"/>
      <c r="Z52" s="69"/>
      <c r="AA52" s="69"/>
    </row>
    <row r="53" spans="1:21" ht="15">
      <c r="A53" s="46"/>
      <c r="B53" s="16"/>
      <c r="R53" s="22"/>
      <c r="S53" s="22"/>
      <c r="U53"/>
    </row>
    <row r="54" spans="1:21" ht="15">
      <c r="A54" s="44" t="s">
        <v>55</v>
      </c>
      <c r="R54" s="22"/>
      <c r="S54" s="22"/>
      <c r="U54"/>
    </row>
    <row r="55" spans="1:21" ht="15">
      <c r="A55" s="46" t="s">
        <v>58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 s="22"/>
      <c r="S55" s="22"/>
      <c r="U55"/>
    </row>
    <row r="56" spans="1:21" ht="15">
      <c r="A56" s="4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 s="22"/>
      <c r="S56" s="22"/>
      <c r="U56"/>
    </row>
    <row r="57" spans="1:21" ht="15">
      <c r="A57" s="44" t="s">
        <v>17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 s="22"/>
      <c r="S57" s="22"/>
      <c r="U57"/>
    </row>
    <row r="58" spans="1:21" ht="15">
      <c r="A58" s="46" t="s">
        <v>136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 s="22"/>
      <c r="S58" s="22"/>
      <c r="T58" s="88"/>
      <c r="U58"/>
    </row>
    <row r="59" spans="1:21" ht="15">
      <c r="A59" s="46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 s="22"/>
      <c r="S59" s="22"/>
      <c r="U59"/>
    </row>
    <row r="60" spans="1:21" ht="18.75">
      <c r="A60" s="92">
        <v>44208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 s="22"/>
      <c r="S60" s="22"/>
      <c r="U60"/>
    </row>
    <row r="61" spans="1:21" ht="18.75">
      <c r="A61" s="60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 s="22"/>
      <c r="S61" s="22"/>
      <c r="U61"/>
    </row>
    <row r="62" spans="1:21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 s="22"/>
      <c r="S62" s="22"/>
      <c r="U62"/>
    </row>
    <row r="63" spans="1:2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 s="22"/>
      <c r="S63" s="22"/>
      <c r="U63"/>
    </row>
    <row r="64" spans="1:24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 s="23"/>
      <c r="S64" s="23"/>
      <c r="U64"/>
      <c r="X64" s="18" t="s">
        <v>28</v>
      </c>
    </row>
    <row r="65" spans="1:21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 s="23"/>
      <c r="S65" s="23"/>
      <c r="U65"/>
    </row>
    <row r="66" spans="1:21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 s="23"/>
      <c r="S66" s="23"/>
      <c r="U66"/>
    </row>
    <row r="67" spans="1:21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 s="23"/>
      <c r="S67" s="23"/>
      <c r="U67"/>
    </row>
    <row r="68" spans="18:21" ht="15">
      <c r="R68" s="23"/>
      <c r="S68" s="23"/>
      <c r="U68"/>
    </row>
    <row r="69" spans="18:21" ht="15">
      <c r="R69" s="23"/>
      <c r="S69" s="23"/>
      <c r="U69"/>
    </row>
    <row r="70" spans="18:21" ht="15">
      <c r="R70" s="23"/>
      <c r="S70" s="23"/>
      <c r="U70"/>
    </row>
    <row r="71" spans="18:21" ht="15">
      <c r="R71" s="23"/>
      <c r="S71" s="23"/>
      <c r="U71"/>
    </row>
    <row r="72" spans="18:21" ht="15">
      <c r="R72" s="23"/>
      <c r="S72" s="23"/>
      <c r="U72"/>
    </row>
    <row r="73" spans="18:19" ht="15">
      <c r="R73" s="23"/>
      <c r="S73" s="23"/>
    </row>
    <row r="74" spans="18:19" ht="15">
      <c r="R74" s="23"/>
      <c r="S74" s="23"/>
    </row>
    <row r="75" spans="18:19" ht="15">
      <c r="R75" s="23"/>
      <c r="S75" s="23"/>
    </row>
    <row r="76" spans="18:19" ht="15">
      <c r="R76" s="23"/>
      <c r="S76" s="23"/>
    </row>
    <row r="77" spans="18:19" ht="15">
      <c r="R77" s="23"/>
      <c r="S77" s="23"/>
    </row>
    <row r="78" spans="18:19" ht="15">
      <c r="R78" s="23"/>
      <c r="S78" s="23"/>
    </row>
    <row r="79" spans="18:19" ht="15">
      <c r="R79" s="23"/>
      <c r="S79" s="23"/>
    </row>
    <row r="80" spans="18:19" ht="15">
      <c r="R80" s="23"/>
      <c r="S80" s="23"/>
    </row>
    <row r="81" spans="18:19" ht="15">
      <c r="R81" s="23"/>
      <c r="S81" s="23"/>
    </row>
    <row r="82" spans="18:19" ht="15">
      <c r="R82" s="23"/>
      <c r="S82" s="23"/>
    </row>
    <row r="83" spans="18:19" ht="15">
      <c r="R83" s="23"/>
      <c r="S83" s="23"/>
    </row>
  </sheetData>
  <sheetProtection/>
  <mergeCells count="13">
    <mergeCell ref="A1:E1"/>
    <mergeCell ref="A4:A5"/>
    <mergeCell ref="O4:O5"/>
    <mergeCell ref="A2:T2"/>
    <mergeCell ref="A3:T3"/>
    <mergeCell ref="B4:B5"/>
    <mergeCell ref="D4:D5"/>
    <mergeCell ref="E4:E5"/>
    <mergeCell ref="G4:G5"/>
    <mergeCell ref="N4:N5"/>
    <mergeCell ref="Q4:Q5"/>
    <mergeCell ref="R4:R5"/>
    <mergeCell ref="T4:T5"/>
  </mergeCells>
  <printOptions horizontalCentered="1"/>
  <pageMargins left="1.141732283464567" right="0" top="0.07874015748031496" bottom="0" header="0.3937007874015748" footer="0.7874015748031497"/>
  <pageSetup blackAndWhite="1" firstPageNumber="1" useFirstPageNumber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0"/>
  <sheetViews>
    <sheetView zoomScaleSheetLayoutView="100" zoomScalePageLayoutView="0" workbookViewId="0" topLeftCell="A4">
      <selection activeCell="C20" sqref="C20"/>
    </sheetView>
  </sheetViews>
  <sheetFormatPr defaultColWidth="9.140625" defaultRowHeight="12.75"/>
  <cols>
    <col min="1" max="1" width="52.140625" style="18" customWidth="1"/>
    <col min="2" max="2" width="9.8515625" style="18" customWidth="1"/>
    <col min="3" max="3" width="16.00390625" style="18" customWidth="1"/>
    <col min="4" max="4" width="13.8515625" style="18" customWidth="1"/>
    <col min="5" max="5" width="2.140625" style="18" customWidth="1"/>
    <col min="6" max="6" width="10.00390625" style="18" hidden="1" customWidth="1"/>
    <col min="7" max="7" width="1.7109375" style="18" hidden="1" customWidth="1"/>
    <col min="8" max="8" width="11.00390625" style="18" customWidth="1"/>
    <col min="9" max="9" width="8.421875" style="18" hidden="1" customWidth="1"/>
    <col min="10" max="10" width="0.5625" style="18" hidden="1" customWidth="1"/>
    <col min="11" max="11" width="11.00390625" style="18" hidden="1" customWidth="1"/>
    <col min="12" max="12" width="0.85546875" style="18" hidden="1" customWidth="1"/>
    <col min="13" max="13" width="10.8515625" style="18" hidden="1" customWidth="1"/>
    <col min="14" max="14" width="0.85546875" style="18" hidden="1" customWidth="1"/>
    <col min="15" max="15" width="1.57421875" style="18" customWidth="1"/>
    <col min="16" max="16" width="10.00390625" style="18" customWidth="1"/>
    <col min="17" max="17" width="1.28515625" style="18" customWidth="1"/>
    <col min="18" max="18" width="7.8515625" style="18" hidden="1" customWidth="1"/>
    <col min="19" max="19" width="0.13671875" style="18" customWidth="1"/>
    <col min="20" max="20" width="11.421875" style="18" customWidth="1"/>
    <col min="21" max="21" width="1.57421875" style="18" customWidth="1"/>
    <col min="22" max="22" width="11.00390625" style="18" hidden="1" customWidth="1"/>
    <col min="23" max="23" width="2.00390625" style="18" hidden="1" customWidth="1"/>
    <col min="24" max="24" width="11.57421875" style="18" customWidth="1"/>
    <col min="25" max="25" width="47.00390625" style="78" customWidth="1"/>
    <col min="26" max="16384" width="9.140625" style="18" customWidth="1"/>
  </cols>
  <sheetData>
    <row r="1" spans="1:25" ht="18" customHeight="1">
      <c r="A1" s="199" t="s">
        <v>53</v>
      </c>
      <c r="B1" s="200"/>
      <c r="C1" s="200"/>
      <c r="D1" s="200"/>
      <c r="U1" s="22"/>
      <c r="V1" s="22"/>
      <c r="X1" s="78"/>
      <c r="Y1" s="18"/>
    </row>
    <row r="2" spans="1:25" ht="18" customHeight="1">
      <c r="A2" s="27" t="s">
        <v>77</v>
      </c>
      <c r="B2" s="70"/>
      <c r="C2" s="71"/>
      <c r="D2" s="71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U2" s="22"/>
      <c r="V2" s="22"/>
      <c r="X2" s="78"/>
      <c r="Y2" s="18"/>
    </row>
    <row r="3" spans="1:25" ht="16.5" customHeight="1">
      <c r="A3" s="158" t="s">
        <v>141</v>
      </c>
      <c r="B3" s="38"/>
      <c r="C3" s="72"/>
      <c r="D3" s="72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U3" s="22"/>
      <c r="V3" s="22"/>
      <c r="X3" s="78"/>
      <c r="Y3" s="18"/>
    </row>
    <row r="4" spans="1:26" ht="38.25" customHeight="1">
      <c r="A4" s="73"/>
      <c r="B4" s="74"/>
      <c r="C4" s="75"/>
      <c r="D4" s="75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U4" s="22"/>
      <c r="V4" s="22"/>
      <c r="X4" s="78"/>
      <c r="Y4"/>
      <c r="Z4"/>
    </row>
    <row r="5" spans="1:26" s="19" customFormat="1" ht="28.5" customHeight="1">
      <c r="A5" s="159"/>
      <c r="B5" s="154" t="s">
        <v>0</v>
      </c>
      <c r="C5" s="160" t="s">
        <v>143</v>
      </c>
      <c r="D5" s="160" t="s">
        <v>142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 s="18"/>
      <c r="U5" s="22"/>
      <c r="V5" s="22"/>
      <c r="W5" s="88"/>
      <c r="X5" s="79"/>
      <c r="Y5"/>
      <c r="Z5"/>
    </row>
    <row r="6" spans="1:26" s="19" customFormat="1" ht="27.75" customHeight="1">
      <c r="A6" s="108" t="s">
        <v>5</v>
      </c>
      <c r="B6" s="98"/>
      <c r="C6" s="99" t="s">
        <v>78</v>
      </c>
      <c r="D6" s="99" t="s">
        <v>78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 s="18"/>
      <c r="U6" s="22"/>
      <c r="V6" s="22"/>
      <c r="W6" s="18"/>
      <c r="X6" s="79"/>
      <c r="Y6"/>
      <c r="Z6"/>
    </row>
    <row r="7" spans="1:26" s="20" customFormat="1" ht="15">
      <c r="A7" s="100"/>
      <c r="B7" s="98"/>
      <c r="C7" s="99"/>
      <c r="D7" s="99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 s="18"/>
      <c r="U7" s="22"/>
      <c r="V7" s="22"/>
      <c r="W7" s="18"/>
      <c r="X7" s="80"/>
      <c r="Y7"/>
      <c r="Z7"/>
    </row>
    <row r="8" spans="1:27" s="20" customFormat="1" ht="0.75" customHeight="1">
      <c r="A8" s="101" t="s">
        <v>62</v>
      </c>
      <c r="B8" s="102"/>
      <c r="C8" s="103"/>
      <c r="D8" s="103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 s="18"/>
      <c r="V8" s="22"/>
      <c r="W8" s="22"/>
      <c r="X8" s="18"/>
      <c r="Y8" s="80"/>
      <c r="Z8"/>
      <c r="AA8"/>
    </row>
    <row r="9" spans="1:27" s="21" customFormat="1" ht="15" customHeight="1">
      <c r="A9" s="107" t="s">
        <v>59</v>
      </c>
      <c r="B9" s="105">
        <v>1</v>
      </c>
      <c r="C9" s="181">
        <v>877</v>
      </c>
      <c r="D9" s="181">
        <v>877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 s="18"/>
      <c r="V9" s="22"/>
      <c r="W9" s="22"/>
      <c r="X9" s="18"/>
      <c r="Y9" s="80"/>
      <c r="Z9"/>
      <c r="AA9"/>
    </row>
    <row r="10" spans="1:27" s="21" customFormat="1" ht="27" customHeight="1" hidden="1">
      <c r="A10" s="150" t="s">
        <v>60</v>
      </c>
      <c r="B10" s="105">
        <v>2</v>
      </c>
      <c r="C10" s="182">
        <v>0</v>
      </c>
      <c r="D10" s="182">
        <v>0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 s="18"/>
      <c r="V10" s="22"/>
      <c r="W10" s="22"/>
      <c r="X10" s="18"/>
      <c r="Y10" s="80"/>
      <c r="Z10"/>
      <c r="AA10"/>
    </row>
    <row r="11" spans="1:27" s="21" customFormat="1" ht="15" customHeight="1">
      <c r="A11" s="97" t="s">
        <v>61</v>
      </c>
      <c r="B11" s="102"/>
      <c r="C11" s="183">
        <f>C9+C10</f>
        <v>877</v>
      </c>
      <c r="D11" s="183">
        <f>D9+D10</f>
        <v>877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 s="18"/>
      <c r="V11" s="23"/>
      <c r="W11" s="23"/>
      <c r="X11" s="18"/>
      <c r="Y11" s="80"/>
      <c r="Z11"/>
      <c r="AA11"/>
    </row>
    <row r="12" spans="1:27" s="21" customFormat="1" ht="24.75" customHeight="1">
      <c r="A12" s="150" t="s">
        <v>19</v>
      </c>
      <c r="B12" s="105">
        <v>3</v>
      </c>
      <c r="C12" s="182">
        <v>0</v>
      </c>
      <c r="D12" s="182">
        <v>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18"/>
      <c r="V12" s="23"/>
      <c r="W12" s="23"/>
      <c r="X12" s="18"/>
      <c r="Y12" s="80"/>
      <c r="Z12"/>
      <c r="AA12"/>
    </row>
    <row r="13" spans="1:27" s="21" customFormat="1" ht="15" customHeight="1">
      <c r="A13" s="107" t="s">
        <v>63</v>
      </c>
      <c r="B13" s="105">
        <v>4</v>
      </c>
      <c r="C13" s="184">
        <v>7</v>
      </c>
      <c r="D13" s="184">
        <v>6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 s="18"/>
      <c r="V13" s="23"/>
      <c r="W13" s="23"/>
      <c r="X13" s="18"/>
      <c r="Y13" s="80"/>
      <c r="Z13"/>
      <c r="AA13"/>
    </row>
    <row r="14" spans="1:31" s="20" customFormat="1" ht="14.25" customHeight="1">
      <c r="A14" s="151" t="s">
        <v>26</v>
      </c>
      <c r="B14" s="105">
        <v>5</v>
      </c>
      <c r="C14" s="182">
        <v>7</v>
      </c>
      <c r="D14" s="182">
        <v>7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23"/>
      <c r="W14" s="23"/>
      <c r="X14" s="18"/>
      <c r="Y14" s="80"/>
      <c r="Z14"/>
      <c r="AA14"/>
      <c r="AB14" s="67"/>
      <c r="AC14" s="67"/>
      <c r="AD14" s="67"/>
      <c r="AE14" s="67"/>
    </row>
    <row r="15" spans="1:31" s="21" customFormat="1" ht="12.75" customHeight="1">
      <c r="A15" s="97" t="s">
        <v>64</v>
      </c>
      <c r="B15" s="102"/>
      <c r="C15" s="183">
        <f>C12+C13+C14</f>
        <v>14</v>
      </c>
      <c r="D15" s="183">
        <f>D12+D13+D14</f>
        <v>13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3"/>
      <c r="W15" s="23"/>
      <c r="X15" s="18"/>
      <c r="Y15" s="80"/>
      <c r="Z15"/>
      <c r="AA15"/>
      <c r="AB15" s="66"/>
      <c r="AC15" s="66"/>
      <c r="AD15" s="66"/>
      <c r="AE15" s="66"/>
    </row>
    <row r="16" spans="1:31" s="20" customFormat="1" ht="15" customHeight="1">
      <c r="A16" s="108" t="s">
        <v>65</v>
      </c>
      <c r="B16" s="102"/>
      <c r="C16" s="183">
        <f>C11+C15</f>
        <v>891</v>
      </c>
      <c r="D16" s="183">
        <f>D11+D15</f>
        <v>890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3"/>
      <c r="W16" s="23"/>
      <c r="X16" s="18"/>
      <c r="Y16" s="80"/>
      <c r="Z16"/>
      <c r="AA16"/>
      <c r="AB16" s="67"/>
      <c r="AC16" s="67"/>
      <c r="AD16" s="67"/>
      <c r="AE16" s="67"/>
    </row>
    <row r="17" spans="1:31" s="20" customFormat="1" ht="29.25" customHeight="1">
      <c r="A17" s="97" t="s">
        <v>66</v>
      </c>
      <c r="B17" s="105"/>
      <c r="C17" s="185"/>
      <c r="D17" s="185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3"/>
      <c r="W17" s="23"/>
      <c r="X17" s="18"/>
      <c r="Y17" s="80"/>
      <c r="Z17"/>
      <c r="AA17"/>
      <c r="AB17" s="67"/>
      <c r="AC17" s="67"/>
      <c r="AD17" s="67"/>
      <c r="AE17" s="67"/>
    </row>
    <row r="18" spans="1:31" s="20" customFormat="1" ht="14.25" customHeight="1">
      <c r="A18" s="149" t="s">
        <v>67</v>
      </c>
      <c r="B18" s="105"/>
      <c r="C18" s="181"/>
      <c r="D18" s="181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3"/>
      <c r="W18" s="23"/>
      <c r="X18" s="18"/>
      <c r="Y18" s="80"/>
      <c r="Z18"/>
      <c r="AA18"/>
      <c r="AB18" s="67"/>
      <c r="AC18" s="67"/>
      <c r="AD18" s="67"/>
      <c r="AE18" s="67"/>
    </row>
    <row r="19" spans="1:31" s="20" customFormat="1" ht="15" customHeight="1">
      <c r="A19" s="161" t="s">
        <v>20</v>
      </c>
      <c r="B19" s="105">
        <v>6</v>
      </c>
      <c r="C19" s="181">
        <v>718</v>
      </c>
      <c r="D19" s="181">
        <v>718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3"/>
      <c r="W19" s="23"/>
      <c r="X19" s="18"/>
      <c r="Y19" s="80"/>
      <c r="Z19"/>
      <c r="AA19"/>
      <c r="AB19" s="67"/>
      <c r="AC19" s="67"/>
      <c r="AD19" s="67"/>
      <c r="AE19" s="67"/>
    </row>
    <row r="20" spans="1:31" s="20" customFormat="1" ht="15" customHeight="1">
      <c r="A20" s="107" t="s">
        <v>23</v>
      </c>
      <c r="B20" s="105"/>
      <c r="C20" s="181">
        <v>6584</v>
      </c>
      <c r="D20" s="181">
        <v>6584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3"/>
      <c r="W20" s="23"/>
      <c r="X20" s="18"/>
      <c r="Y20" s="80"/>
      <c r="Z20"/>
      <c r="AA20"/>
      <c r="AB20" s="67"/>
      <c r="AC20" s="67"/>
      <c r="AD20" s="67"/>
      <c r="AE20" s="67"/>
    </row>
    <row r="21" spans="1:31" s="20" customFormat="1" ht="15" customHeight="1">
      <c r="A21" s="107" t="s">
        <v>68</v>
      </c>
      <c r="B21" s="105"/>
      <c r="C21" s="181">
        <v>-8608</v>
      </c>
      <c r="D21" s="181">
        <v>-8487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23"/>
      <c r="W21" s="23"/>
      <c r="X21" s="18"/>
      <c r="Y21" s="80"/>
      <c r="Z21"/>
      <c r="AA21"/>
      <c r="AB21" s="67"/>
      <c r="AC21" s="67"/>
      <c r="AD21" s="67"/>
      <c r="AE21" s="67"/>
    </row>
    <row r="22" spans="1:31" s="85" customFormat="1" ht="15" customHeight="1">
      <c r="A22" s="107" t="s">
        <v>69</v>
      </c>
      <c r="B22" s="105"/>
      <c r="C22" s="181">
        <v>-11</v>
      </c>
      <c r="D22" s="181">
        <v>-23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3"/>
      <c r="W22" s="23"/>
      <c r="X22" s="18"/>
      <c r="Y22" s="86"/>
      <c r="Z22" s="83"/>
      <c r="AA22" s="83"/>
      <c r="AB22" s="84"/>
      <c r="AC22" s="84"/>
      <c r="AD22" s="84"/>
      <c r="AE22" s="84"/>
    </row>
    <row r="23" spans="1:31" s="20" customFormat="1" ht="15" customHeight="1">
      <c r="A23" s="97" t="s">
        <v>70</v>
      </c>
      <c r="B23" s="102"/>
      <c r="C23" s="183">
        <f>C19+C20+C21+C22</f>
        <v>-1317</v>
      </c>
      <c r="D23" s="183">
        <f>D19+D20+D21+D22</f>
        <v>-1208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3"/>
      <c r="W23" s="23"/>
      <c r="X23" s="18"/>
      <c r="Y23" s="80"/>
      <c r="Z23"/>
      <c r="AA23"/>
      <c r="AB23" s="67"/>
      <c r="AC23" s="67"/>
      <c r="AD23" s="67"/>
      <c r="AE23" s="67"/>
    </row>
    <row r="24" spans="1:31" s="21" customFormat="1" ht="18" customHeight="1" hidden="1">
      <c r="A24" s="104" t="s">
        <v>71</v>
      </c>
      <c r="B24" s="105"/>
      <c r="C24" s="186">
        <v>0</v>
      </c>
      <c r="D24" s="186"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3"/>
      <c r="W24" s="23"/>
      <c r="X24" s="18"/>
      <c r="Y24" s="81"/>
      <c r="Z24"/>
      <c r="AA24"/>
      <c r="AB24" s="66"/>
      <c r="AC24" s="66"/>
      <c r="AD24" s="66"/>
      <c r="AE24" s="66"/>
    </row>
    <row r="25" spans="1:31" s="21" customFormat="1" ht="15">
      <c r="A25" s="97" t="s">
        <v>72</v>
      </c>
      <c r="B25" s="105" t="s">
        <v>28</v>
      </c>
      <c r="C25" s="187">
        <v>0</v>
      </c>
      <c r="D25" s="187"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23"/>
      <c r="W25" s="23"/>
      <c r="X25" s="18"/>
      <c r="Y25" s="80"/>
      <c r="Z25"/>
      <c r="AA25"/>
      <c r="AB25" s="66"/>
      <c r="AC25" s="66"/>
      <c r="AD25" s="66"/>
      <c r="AE25" s="66"/>
    </row>
    <row r="26" spans="1:31" s="21" customFormat="1" ht="15">
      <c r="A26" s="107" t="s">
        <v>30</v>
      </c>
      <c r="B26" s="105">
        <v>7</v>
      </c>
      <c r="C26" s="188">
        <v>2068</v>
      </c>
      <c r="D26" s="188">
        <v>1831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3"/>
      <c r="W26" s="23"/>
      <c r="X26" s="18"/>
      <c r="Y26" s="80"/>
      <c r="Z26"/>
      <c r="AA26"/>
      <c r="AB26" s="66"/>
      <c r="AC26" s="66"/>
      <c r="AD26" s="66"/>
      <c r="AE26" s="66"/>
    </row>
    <row r="27" spans="1:31" s="21" customFormat="1" ht="15">
      <c r="A27" s="107" t="s">
        <v>52</v>
      </c>
      <c r="B27" s="105">
        <v>8</v>
      </c>
      <c r="C27" s="188">
        <v>0</v>
      </c>
      <c r="D27" s="18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80"/>
      <c r="Z27"/>
      <c r="AA27"/>
      <c r="AB27" s="66"/>
      <c r="AC27" s="66"/>
      <c r="AD27" s="66"/>
      <c r="AE27" s="66"/>
    </row>
    <row r="28" spans="1:31" s="21" customFormat="1" ht="25.5" customHeight="1">
      <c r="A28" s="107" t="s">
        <v>73</v>
      </c>
      <c r="B28" s="105">
        <v>9</v>
      </c>
      <c r="C28" s="188">
        <v>140</v>
      </c>
      <c r="D28" s="188">
        <v>267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82"/>
      <c r="Z28"/>
      <c r="AA28"/>
      <c r="AB28" s="66"/>
      <c r="AC28" s="66"/>
      <c r="AD28" s="66"/>
      <c r="AE28" s="66"/>
    </row>
    <row r="29" spans="1:31" s="21" customFormat="1" ht="15">
      <c r="A29" s="97" t="s">
        <v>74</v>
      </c>
      <c r="B29" s="105" t="s">
        <v>28</v>
      </c>
      <c r="C29" s="183">
        <f>SUM(C26:C28)</f>
        <v>2208</v>
      </c>
      <c r="D29" s="183">
        <f>SUM(D26:D28)</f>
        <v>2098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/>
      <c r="Z29"/>
      <c r="AA29"/>
      <c r="AB29" s="66"/>
      <c r="AC29" s="66"/>
      <c r="AD29" s="66"/>
      <c r="AE29" s="66"/>
    </row>
    <row r="30" spans="1:31" s="21" customFormat="1" ht="15" customHeight="1">
      <c r="A30" s="108" t="s">
        <v>75</v>
      </c>
      <c r="B30" s="105"/>
      <c r="C30" s="183">
        <f>C29</f>
        <v>2208</v>
      </c>
      <c r="D30" s="183">
        <f>D29</f>
        <v>2098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/>
      <c r="Z30"/>
      <c r="AA30"/>
      <c r="AB30" s="66"/>
      <c r="AC30" s="66"/>
      <c r="AD30" s="66"/>
      <c r="AE30" s="66"/>
    </row>
    <row r="31" spans="1:31" s="21" customFormat="1" ht="15" customHeight="1">
      <c r="A31" s="97" t="s">
        <v>76</v>
      </c>
      <c r="B31" s="105"/>
      <c r="C31" s="189">
        <f>C23+C30</f>
        <v>891</v>
      </c>
      <c r="D31" s="189">
        <f>D23+D30</f>
        <v>890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/>
      <c r="Z31"/>
      <c r="AA31"/>
      <c r="AB31" s="66"/>
      <c r="AC31" s="66"/>
      <c r="AD31" s="66"/>
      <c r="AE31" s="66"/>
    </row>
    <row r="32" spans="1:31" s="21" customFormat="1" ht="15" customHeight="1">
      <c r="A32" s="33"/>
      <c r="B32" s="39"/>
      <c r="C32" s="77"/>
      <c r="D32" s="7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/>
      <c r="Z32"/>
      <c r="AA32"/>
      <c r="AB32" s="66"/>
      <c r="AC32" s="66"/>
      <c r="AD32" s="66"/>
      <c r="AE32" s="66"/>
    </row>
    <row r="33" spans="1:31" s="21" customFormat="1" ht="15">
      <c r="A33" s="27"/>
      <c r="B33" s="39"/>
      <c r="C33" s="89"/>
      <c r="D33" s="89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/>
      <c r="Z33"/>
      <c r="AA33"/>
      <c r="AB33" s="66"/>
      <c r="AC33" s="66"/>
      <c r="AD33" s="66"/>
      <c r="AE33" s="66"/>
    </row>
    <row r="34" spans="1:31" s="21" customFormat="1" ht="18.75">
      <c r="A34" s="92">
        <v>44208</v>
      </c>
      <c r="B34" s="39"/>
      <c r="C34" s="76"/>
      <c r="D34" s="7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/>
      <c r="Z34"/>
      <c r="AA34"/>
      <c r="AB34" s="66"/>
      <c r="AC34" s="66"/>
      <c r="AD34" s="66"/>
      <c r="AE34" s="66"/>
    </row>
    <row r="35" spans="1:31" s="20" customFormat="1" ht="18.75" customHeight="1">
      <c r="A35" s="32"/>
      <c r="B35" s="39"/>
      <c r="C35" s="76"/>
      <c r="D35" s="76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/>
      <c r="Z35"/>
      <c r="AA35"/>
      <c r="AB35" s="67"/>
      <c r="AC35" s="67"/>
      <c r="AD35" s="67"/>
      <c r="AE35" s="67"/>
    </row>
    <row r="36" spans="1:31" s="20" customFormat="1" ht="15">
      <c r="A36" s="44" t="str">
        <f>'отчет доход'!A35</f>
        <v>Изпълнителен директор:</v>
      </c>
      <c r="B36" s="39"/>
      <c r="C36" s="76"/>
      <c r="D36" s="76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/>
      <c r="Z36"/>
      <c r="AA36"/>
      <c r="AB36" s="67"/>
      <c r="AC36" s="67"/>
      <c r="AD36" s="67"/>
      <c r="AE36" s="67"/>
    </row>
    <row r="37" spans="1:31" s="20" customFormat="1" ht="15">
      <c r="A37" s="46" t="s">
        <v>56</v>
      </c>
      <c r="B37" s="39"/>
      <c r="C37" s="76"/>
      <c r="D37" s="76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/>
      <c r="Z37" s="68"/>
      <c r="AA37" s="67"/>
      <c r="AB37" s="67"/>
      <c r="AC37" s="67"/>
      <c r="AD37" s="67"/>
      <c r="AE37" s="67"/>
    </row>
    <row r="38" spans="1:31" s="20" customFormat="1" ht="15">
      <c r="A38" s="46"/>
      <c r="B38" s="39"/>
      <c r="C38" s="76"/>
      <c r="D38" s="76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/>
      <c r="Z38" s="68"/>
      <c r="AA38" s="67"/>
      <c r="AB38" s="67"/>
      <c r="AC38" s="67"/>
      <c r="AD38" s="67"/>
      <c r="AE38" s="67"/>
    </row>
    <row r="39" spans="1:31" s="20" customFormat="1" ht="15">
      <c r="A39" s="44" t="s">
        <v>17</v>
      </c>
      <c r="B39" s="39"/>
      <c r="C39" s="76"/>
      <c r="D39" s="76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/>
      <c r="Z39" s="68"/>
      <c r="AA39" s="67"/>
      <c r="AB39" s="67"/>
      <c r="AC39" s="67"/>
      <c r="AD39" s="67"/>
      <c r="AE39" s="67"/>
    </row>
    <row r="40" spans="1:31" s="20" customFormat="1" ht="15">
      <c r="A40" s="46" t="s">
        <v>136</v>
      </c>
      <c r="B40" s="39"/>
      <c r="C40" s="76"/>
      <c r="D40" s="76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/>
      <c r="Z40" s="68"/>
      <c r="AA40" s="67"/>
      <c r="AB40" s="67"/>
      <c r="AC40" s="67"/>
      <c r="AD40" s="67"/>
      <c r="AE40" s="67"/>
    </row>
    <row r="41" spans="1:31" s="20" customFormat="1" ht="15">
      <c r="A41" s="46"/>
      <c r="B41" s="39"/>
      <c r="C41" s="76"/>
      <c r="D41" s="76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/>
      <c r="Z41" s="68"/>
      <c r="AA41" s="67"/>
      <c r="AB41" s="67"/>
      <c r="AC41" s="67"/>
      <c r="AD41" s="67"/>
      <c r="AE41" s="67"/>
    </row>
    <row r="42" spans="1:31" s="20" customFormat="1" ht="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/>
      <c r="Z42" s="68"/>
      <c r="AA42" s="67"/>
      <c r="AB42" s="67"/>
      <c r="AC42" s="67"/>
      <c r="AD42" s="67"/>
      <c r="AE42" s="67"/>
    </row>
    <row r="43" spans="1:31" s="20" customFormat="1" ht="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/>
      <c r="Z43" s="68"/>
      <c r="AA43" s="67"/>
      <c r="AB43" s="67"/>
      <c r="AC43" s="67"/>
      <c r="AD43" s="67"/>
      <c r="AE43" s="67"/>
    </row>
    <row r="44" spans="1:31" s="20" customFormat="1" ht="15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/>
      <c r="Z44" s="67"/>
      <c r="AA44" s="67"/>
      <c r="AB44" s="67"/>
      <c r="AC44" s="67"/>
      <c r="AD44" s="67"/>
      <c r="AE44" s="67"/>
    </row>
    <row r="45" spans="25:31" ht="18" customHeight="1">
      <c r="Y45"/>
      <c r="Z45" s="69"/>
      <c r="AA45" s="69"/>
      <c r="AB45" s="69"/>
      <c r="AC45" s="69"/>
      <c r="AD45" s="69"/>
      <c r="AE45" s="69"/>
    </row>
    <row r="46" spans="25:31" ht="15">
      <c r="Y46"/>
      <c r="Z46" s="69"/>
      <c r="AA46" s="69"/>
      <c r="AB46" s="69"/>
      <c r="AC46" s="69"/>
      <c r="AD46" s="69"/>
      <c r="AE46" s="69"/>
    </row>
    <row r="47" spans="25:31" ht="15">
      <c r="Y47"/>
      <c r="Z47" s="69"/>
      <c r="AA47" s="69"/>
      <c r="AB47" s="69"/>
      <c r="AC47" s="69"/>
      <c r="AD47" s="69"/>
      <c r="AE47" s="69"/>
    </row>
    <row r="48" spans="25:31" ht="15">
      <c r="Y48"/>
      <c r="Z48" s="69"/>
      <c r="AA48" s="69"/>
      <c r="AB48" s="69"/>
      <c r="AC48" s="69"/>
      <c r="AD48" s="69"/>
      <c r="AE48" s="69"/>
    </row>
    <row r="49" spans="25:31" ht="15">
      <c r="Y49"/>
      <c r="Z49" s="69"/>
      <c r="AA49" s="69"/>
      <c r="AB49" s="69"/>
      <c r="AC49" s="69"/>
      <c r="AD49" s="69"/>
      <c r="AE49" s="69"/>
    </row>
    <row r="50" spans="25:31" ht="15">
      <c r="Y50"/>
      <c r="Z50" s="69"/>
      <c r="AA50" s="69"/>
      <c r="AB50" s="69"/>
      <c r="AC50" s="69"/>
      <c r="AD50" s="69"/>
      <c r="AE50" s="69"/>
    </row>
    <row r="51" ht="15">
      <c r="Y51"/>
    </row>
    <row r="52" ht="15">
      <c r="Y52"/>
    </row>
    <row r="53" ht="15">
      <c r="Y53"/>
    </row>
    <row r="54" ht="15">
      <c r="Y54"/>
    </row>
    <row r="55" ht="15">
      <c r="Y55"/>
    </row>
    <row r="56" ht="15">
      <c r="Y56"/>
    </row>
    <row r="57" ht="15">
      <c r="Y57"/>
    </row>
    <row r="58" ht="15">
      <c r="Y58"/>
    </row>
    <row r="59" ht="15">
      <c r="Y59"/>
    </row>
    <row r="60" ht="15">
      <c r="Y60"/>
    </row>
    <row r="61" ht="15">
      <c r="Y61"/>
    </row>
    <row r="62" spans="25:28" ht="15">
      <c r="Y62"/>
      <c r="AB62" s="18" t="s">
        <v>28</v>
      </c>
    </row>
    <row r="63" ht="15">
      <c r="Y63"/>
    </row>
    <row r="64" ht="15">
      <c r="Y64"/>
    </row>
    <row r="65" ht="15">
      <c r="Y65"/>
    </row>
    <row r="66" ht="15">
      <c r="Y66"/>
    </row>
    <row r="67" ht="15">
      <c r="Y67"/>
    </row>
    <row r="68" ht="15">
      <c r="Y68"/>
    </row>
    <row r="69" ht="15">
      <c r="Y69"/>
    </row>
    <row r="70" ht="15">
      <c r="Y70"/>
    </row>
  </sheetData>
  <sheetProtection/>
  <mergeCells count="1">
    <mergeCell ref="A1:D1"/>
  </mergeCells>
  <printOptions horizontalCentered="1"/>
  <pageMargins left="0.9448818897637796" right="0" top="0.07874015748031496" bottom="0.11811023622047245" header="0.3937007874015748" footer="1.968503937007874"/>
  <pageSetup blackAndWhite="1" firstPageNumber="1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Polia</cp:lastModifiedBy>
  <cp:lastPrinted>2020-04-13T05:04:53Z</cp:lastPrinted>
  <dcterms:created xsi:type="dcterms:W3CDTF">2003-02-07T14:36:34Z</dcterms:created>
  <dcterms:modified xsi:type="dcterms:W3CDTF">2021-01-21T13:36:03Z</dcterms:modified>
  <cp:category/>
  <cp:version/>
  <cp:contentType/>
  <cp:contentStatus/>
</cp:coreProperties>
</file>